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1412" windowHeight="6144" activeTab="0"/>
  </bookViews>
  <sheets>
    <sheet name="97-04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行政院主計處中部辦公室案</author>
  </authors>
  <commentList>
    <comment ref="G4" authorId="0">
      <text>
        <r>
          <rPr>
            <b/>
            <sz val="9"/>
            <rFont val="新細明體"/>
            <family val="1"/>
          </rPr>
          <t>行政院主計處中部辦公室案:</t>
        </r>
        <r>
          <rPr>
            <sz val="9"/>
            <rFont val="新細明體"/>
            <family val="1"/>
          </rPr>
          <t xml:space="preserve">
9/20 </t>
        </r>
      </text>
    </comment>
    <comment ref="M3" authorId="0">
      <text>
        <r>
          <rPr>
            <b/>
            <sz val="9"/>
            <rFont val="新細明體"/>
            <family val="1"/>
          </rPr>
          <t>行政院主計處中部辦公室案:</t>
        </r>
        <r>
          <rPr>
            <sz val="9"/>
            <rFont val="新細明體"/>
            <family val="1"/>
          </rPr>
          <t xml:space="preserve">
94下       48520
95上      47,060</t>
        </r>
      </text>
    </comment>
    <comment ref="P18" authorId="0">
      <text>
        <r>
          <rPr>
            <b/>
            <sz val="9"/>
            <rFont val="新細明體"/>
            <family val="1"/>
          </rPr>
          <t xml:space="preserve">行政院主計處中部辦公室案:
32000*.2=6400
</t>
        </r>
      </text>
    </comment>
  </commentList>
</comments>
</file>

<file path=xl/sharedStrings.xml><?xml version="1.0" encoding="utf-8"?>
<sst xmlns="http://schemas.openxmlformats.org/spreadsheetml/2006/main" count="55" uniqueCount="46">
  <si>
    <t>九十七 年 四月份 四維國小經費執行情形表</t>
  </si>
  <si>
    <t xml:space="preserve"> 項  目</t>
  </si>
  <si>
    <t>水電</t>
  </si>
  <si>
    <t>通訊費</t>
  </si>
  <si>
    <t>物品</t>
  </si>
  <si>
    <t>事務費</t>
  </si>
  <si>
    <t>體衛費</t>
  </si>
  <si>
    <t>加強社教</t>
  </si>
  <si>
    <t>親職教育
事務費</t>
  </si>
  <si>
    <t>親職教育
鐘點費</t>
  </si>
  <si>
    <t>飲用水檢測</t>
  </si>
  <si>
    <t>濾心管線消毒</t>
  </si>
  <si>
    <t>健康檢查</t>
  </si>
  <si>
    <t>學生活動費</t>
  </si>
  <si>
    <t>一般事務費</t>
  </si>
  <si>
    <t>差旅費</t>
  </si>
  <si>
    <t>特支費</t>
  </si>
  <si>
    <t>93  全年
預算數</t>
  </si>
  <si>
    <t>全年
預算數</t>
  </si>
  <si>
    <t>繳回數
或調整數</t>
  </si>
  <si>
    <t>截至上月
實支數</t>
  </si>
  <si>
    <t>本   月
實支數</t>
  </si>
  <si>
    <t>支出累計數</t>
  </si>
  <si>
    <t>全年預算
可支餘額</t>
  </si>
  <si>
    <t>備    註</t>
  </si>
  <si>
    <t>校園安全警衛薪資</t>
  </si>
  <si>
    <t>基本教學設備
(經常門)-物品</t>
  </si>
  <si>
    <t>業務費</t>
  </si>
  <si>
    <t>交通安全
材料費</t>
  </si>
  <si>
    <t>特教班充實設備費</t>
  </si>
  <si>
    <t>身心障礙教材編輯費</t>
  </si>
  <si>
    <t>消防安全檢驗費</t>
  </si>
  <si>
    <t>校園安全保全系統等</t>
  </si>
  <si>
    <t>各科教學
一般事務費</t>
  </si>
  <si>
    <t>辦公機具保養維修費</t>
  </si>
  <si>
    <t>室外設施保養維護費</t>
  </si>
  <si>
    <t>維護費
 小  計</t>
  </si>
  <si>
    <t>午餐導師
指導費</t>
  </si>
  <si>
    <t>午餐廚工薪津</t>
  </si>
  <si>
    <t>資訊設備費</t>
  </si>
  <si>
    <t>雜項設備費</t>
  </si>
  <si>
    <t>資本門
 小  計</t>
  </si>
  <si>
    <t>教員慰問金</t>
  </si>
  <si>
    <t>工友慰問金</t>
  </si>
  <si>
    <t>慰問金</t>
  </si>
  <si>
    <t>小   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</si>
</sst>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  <numFmt numFmtId="178" formatCode="#,##0.00_ "/>
    <numFmt numFmtId="179" formatCode="#,##0_);[Red]\(#,##0\)"/>
    <numFmt numFmtId="180" formatCode="m&quot;月&quot;d&quot;日&quot;;@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.00_);[Red]\(#,##0.00\)"/>
  </numFmts>
  <fonts count="18">
    <font>
      <sz val="12"/>
      <name val="新細明體"/>
      <family val="1"/>
    </font>
    <font>
      <sz val="9"/>
      <name val="新細明體"/>
      <family val="1"/>
    </font>
    <font>
      <b/>
      <sz val="36"/>
      <name val="新細明體"/>
      <family val="1"/>
    </font>
    <font>
      <b/>
      <sz val="24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8"/>
      <name val="新細明體"/>
      <family val="1"/>
    </font>
    <font>
      <b/>
      <sz val="8"/>
      <color indexed="16"/>
      <name val="新細明體"/>
      <family val="1"/>
    </font>
    <font>
      <b/>
      <sz val="9"/>
      <color indexed="16"/>
      <name val="新細明體"/>
      <family val="1"/>
    </font>
    <font>
      <b/>
      <sz val="8"/>
      <color indexed="20"/>
      <name val="新細明體"/>
      <family val="1"/>
    </font>
    <font>
      <b/>
      <sz val="8"/>
      <color indexed="12"/>
      <name val="新細明體"/>
      <family val="1"/>
    </font>
    <font>
      <b/>
      <sz val="9"/>
      <name val="新細明體"/>
      <family val="1"/>
    </font>
    <font>
      <b/>
      <sz val="12"/>
      <color indexed="20"/>
      <name val="新細明體"/>
      <family val="1"/>
    </font>
    <font>
      <b/>
      <sz val="12"/>
      <color indexed="16"/>
      <name val="新細明體"/>
      <family val="1"/>
    </font>
    <font>
      <b/>
      <sz val="10"/>
      <name val="新細明體"/>
      <family val="1"/>
    </font>
    <font>
      <b/>
      <sz val="7"/>
      <color indexed="16"/>
      <name val="新細明體"/>
      <family val="1"/>
    </font>
    <font>
      <sz val="9"/>
      <color indexed="16"/>
      <name val="新細明體"/>
      <family val="1"/>
    </font>
    <font>
      <b/>
      <sz val="12"/>
      <color indexed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 wrapText="1"/>
    </xf>
    <xf numFmtId="179" fontId="9" fillId="2" borderId="2" xfId="0" applyNumberFormat="1" applyFont="1" applyFill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179" fontId="10" fillId="3" borderId="2" xfId="0" applyNumberFormat="1" applyFont="1" applyFill="1" applyBorder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9" fontId="11" fillId="0" borderId="2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/>
    </xf>
    <xf numFmtId="179" fontId="12" fillId="2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/>
    </xf>
    <xf numFmtId="179" fontId="11" fillId="3" borderId="2" xfId="0" applyNumberFormat="1" applyFont="1" applyFill="1" applyBorder="1" applyAlignment="1">
      <alignment horizontal="center" vertical="center" wrapText="1"/>
    </xf>
    <xf numFmtId="179" fontId="13" fillId="3" borderId="2" xfId="0" applyNumberFormat="1" applyFont="1" applyFill="1" applyBorder="1" applyAlignment="1">
      <alignment horizontal="center" vertical="center"/>
    </xf>
    <xf numFmtId="179" fontId="14" fillId="3" borderId="2" xfId="0" applyNumberFormat="1" applyFont="1" applyFill="1" applyBorder="1" applyAlignment="1">
      <alignment horizontal="center" vertical="center"/>
    </xf>
    <xf numFmtId="179" fontId="11" fillId="3" borderId="2" xfId="0" applyNumberFormat="1" applyFont="1" applyFill="1" applyBorder="1" applyAlignment="1">
      <alignment horizontal="center" vertical="center"/>
    </xf>
    <xf numFmtId="179" fontId="5" fillId="3" borderId="0" xfId="0" applyNumberFormat="1" applyFont="1" applyFill="1" applyAlignment="1">
      <alignment horizontal="center" vertical="center"/>
    </xf>
    <xf numFmtId="179" fontId="13" fillId="0" borderId="2" xfId="0" applyNumberFormat="1" applyFont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179" fontId="14" fillId="2" borderId="2" xfId="0" applyNumberFormat="1" applyFont="1" applyFill="1" applyBorder="1" applyAlignment="1">
      <alignment horizontal="center" vertical="center"/>
    </xf>
    <xf numFmtId="179" fontId="11" fillId="0" borderId="2" xfId="0" applyNumberFormat="1" applyFont="1" applyBorder="1" applyAlignment="1">
      <alignment horizontal="center" vertical="center"/>
    </xf>
    <xf numFmtId="179" fontId="7" fillId="3" borderId="2" xfId="0" applyNumberFormat="1" applyFont="1" applyFill="1" applyBorder="1" applyAlignment="1">
      <alignment horizontal="center" vertical="center" wrapText="1"/>
    </xf>
    <xf numFmtId="179" fontId="15" fillId="3" borderId="2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Border="1" applyAlignment="1">
      <alignment horizontal="center" vertical="center" wrapText="1"/>
    </xf>
    <xf numFmtId="179" fontId="8" fillId="2" borderId="2" xfId="0" applyNumberFormat="1" applyFont="1" applyFill="1" applyBorder="1" applyAlignment="1">
      <alignment horizontal="center" vertical="center" wrapText="1"/>
    </xf>
    <xf numFmtId="179" fontId="16" fillId="0" borderId="2" xfId="0" applyNumberFormat="1" applyFont="1" applyBorder="1" applyAlignment="1">
      <alignment horizontal="center" vertical="center" wrapText="1"/>
    </xf>
    <xf numFmtId="179" fontId="16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79" fontId="17" fillId="3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="90" zoomScaleNormal="90" workbookViewId="0" topLeftCell="C1">
      <selection activeCell="K20" sqref="K20:L20"/>
    </sheetView>
  </sheetViews>
  <sheetFormatPr defaultColWidth="9.00390625" defaultRowHeight="16.5"/>
  <cols>
    <col min="1" max="1" width="11.75390625" style="6" customWidth="1"/>
    <col min="2" max="2" width="10.375" style="6" customWidth="1"/>
    <col min="3" max="3" width="10.125" style="6" customWidth="1"/>
    <col min="4" max="4" width="9.50390625" style="6" customWidth="1"/>
    <col min="5" max="6" width="9.00390625" style="6" bestFit="1" customWidth="1"/>
    <col min="7" max="7" width="9.625" style="6" bestFit="1" customWidth="1"/>
    <col min="8" max="8" width="9.875" style="6" bestFit="1" customWidth="1"/>
    <col min="9" max="9" width="11.375" style="6" bestFit="1" customWidth="1"/>
    <col min="10" max="10" width="11.375" style="6" customWidth="1"/>
    <col min="11" max="12" width="9.875" style="6" bestFit="1" customWidth="1"/>
    <col min="13" max="13" width="10.125" style="6" customWidth="1"/>
    <col min="14" max="14" width="10.50390625" style="6" customWidth="1"/>
    <col min="15" max="15" width="10.75390625" style="6" customWidth="1"/>
    <col min="16" max="16" width="11.125" style="6" customWidth="1"/>
    <col min="17" max="17" width="12.25390625" style="6" customWidth="1"/>
    <col min="18" max="18" width="8.875" style="6" customWidth="1"/>
    <col min="19" max="19" width="9.875" style="6" customWidth="1"/>
    <col min="20" max="20" width="12.50390625" style="6" hidden="1" customWidth="1"/>
    <col min="21" max="21" width="8.875" style="6" customWidth="1"/>
    <col min="22" max="22" width="13.50390625" style="6" hidden="1" customWidth="1"/>
    <col min="23" max="24" width="8.875" style="6" customWidth="1"/>
    <col min="25" max="25" width="12.25390625" style="6" customWidth="1"/>
    <col min="26" max="26" width="15.25390625" style="6" customWidth="1"/>
    <col min="27" max="16384" width="8.875" style="6" customWidth="1"/>
  </cols>
  <sheetData>
    <row r="1" spans="1:19" s="3" customFormat="1" ht="7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7" customHeight="1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</row>
    <row r="3" spans="1:20" s="14" customFormat="1" ht="40.5" customHeight="1">
      <c r="A3" s="7" t="s">
        <v>1</v>
      </c>
      <c r="B3" s="8" t="s">
        <v>2</v>
      </c>
      <c r="C3" s="9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10" t="s">
        <v>8</v>
      </c>
      <c r="I3" s="10" t="s">
        <v>9</v>
      </c>
      <c r="J3" s="8" t="s">
        <v>10</v>
      </c>
      <c r="K3" s="8" t="s">
        <v>11</v>
      </c>
      <c r="L3" s="8" t="s">
        <v>12</v>
      </c>
      <c r="M3" s="10" t="s">
        <v>13</v>
      </c>
      <c r="N3" s="11" t="s">
        <v>14</v>
      </c>
      <c r="O3" s="8" t="s">
        <v>15</v>
      </c>
      <c r="P3" s="8" t="s">
        <v>16</v>
      </c>
      <c r="Q3" s="12" t="s">
        <v>42</v>
      </c>
      <c r="R3" s="12" t="s">
        <v>43</v>
      </c>
      <c r="S3" s="13" t="s">
        <v>44</v>
      </c>
      <c r="T3" s="7" t="s">
        <v>45</v>
      </c>
    </row>
    <row r="4" spans="1:20" ht="33" customHeight="1" hidden="1">
      <c r="A4" s="15" t="s">
        <v>17</v>
      </c>
      <c r="B4" s="16"/>
      <c r="C4" s="16"/>
      <c r="D4" s="16"/>
      <c r="E4" s="16">
        <v>237066</v>
      </c>
      <c r="F4" s="16">
        <v>14900</v>
      </c>
      <c r="G4" s="16">
        <v>50000</v>
      </c>
      <c r="H4" s="16">
        <v>20000</v>
      </c>
      <c r="I4" s="16">
        <v>20000</v>
      </c>
      <c r="J4" s="16">
        <v>17600</v>
      </c>
      <c r="K4" s="16">
        <v>13400</v>
      </c>
      <c r="L4" s="16">
        <v>40000</v>
      </c>
      <c r="M4" s="16">
        <v>135600</v>
      </c>
      <c r="N4" s="17">
        <f aca="true" t="shared" si="0" ref="N4:N10">SUM(E4:M4)</f>
        <v>548566</v>
      </c>
      <c r="O4" s="16">
        <v>57200</v>
      </c>
      <c r="P4" s="16">
        <v>96000</v>
      </c>
      <c r="Q4" s="16"/>
      <c r="R4" s="16"/>
      <c r="S4" s="18"/>
      <c r="T4" s="16"/>
    </row>
    <row r="5" spans="1:20" s="23" customFormat="1" ht="33" customHeight="1">
      <c r="A5" s="19" t="s">
        <v>18</v>
      </c>
      <c r="B5" s="18">
        <v>260000</v>
      </c>
      <c r="C5" s="18">
        <v>98000</v>
      </c>
      <c r="D5" s="18">
        <v>20899</v>
      </c>
      <c r="E5" s="18">
        <v>62501</v>
      </c>
      <c r="F5" s="18">
        <v>10900</v>
      </c>
      <c r="G5" s="18">
        <v>12000</v>
      </c>
      <c r="H5" s="18">
        <v>3000</v>
      </c>
      <c r="I5" s="18">
        <v>7000</v>
      </c>
      <c r="J5" s="18">
        <v>24890</v>
      </c>
      <c r="K5" s="18">
        <v>29600</v>
      </c>
      <c r="L5" s="18">
        <v>30400</v>
      </c>
      <c r="M5" s="18">
        <v>46400</v>
      </c>
      <c r="N5" s="17">
        <f t="shared" si="0"/>
        <v>226691</v>
      </c>
      <c r="O5" s="18">
        <v>40000</v>
      </c>
      <c r="P5" s="20">
        <v>96000</v>
      </c>
      <c r="Q5" s="18">
        <v>150000</v>
      </c>
      <c r="R5" s="18">
        <v>18000</v>
      </c>
      <c r="S5" s="21">
        <f>Q5+R5</f>
        <v>168000</v>
      </c>
      <c r="T5" s="22">
        <f>N5+P5+O5+B5+S5</f>
        <v>790691</v>
      </c>
    </row>
    <row r="6" spans="1:20" s="23" customFormat="1" ht="33" customHeight="1">
      <c r="A6" s="19" t="s">
        <v>19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7">
        <f t="shared" si="0"/>
        <v>0</v>
      </c>
      <c r="O6" s="18"/>
      <c r="P6" s="20"/>
      <c r="Q6" s="18"/>
      <c r="R6" s="18"/>
      <c r="S6" s="18">
        <f>Q6+R6</f>
        <v>0</v>
      </c>
      <c r="T6" s="22">
        <f>N6+P6+O6+B6+S6</f>
        <v>0</v>
      </c>
    </row>
    <row r="7" spans="1:20" s="23" customFormat="1" ht="33" customHeight="1">
      <c r="A7" s="19" t="s">
        <v>20</v>
      </c>
      <c r="B7" s="16">
        <v>55583</v>
      </c>
      <c r="C7" s="18">
        <v>12112</v>
      </c>
      <c r="D7" s="18">
        <v>17840</v>
      </c>
      <c r="E7" s="18">
        <v>8125</v>
      </c>
      <c r="F7" s="18">
        <v>500</v>
      </c>
      <c r="G7" s="18">
        <v>1600</v>
      </c>
      <c r="H7" s="18">
        <v>0</v>
      </c>
      <c r="I7" s="18">
        <v>4800</v>
      </c>
      <c r="J7" s="18">
        <v>1600</v>
      </c>
      <c r="K7" s="18">
        <v>3900</v>
      </c>
      <c r="L7" s="18">
        <v>0</v>
      </c>
      <c r="M7" s="18">
        <v>22082</v>
      </c>
      <c r="N7" s="17">
        <f t="shared" si="0"/>
        <v>42607</v>
      </c>
      <c r="O7" s="16">
        <v>3162</v>
      </c>
      <c r="P7" s="24">
        <v>8000</v>
      </c>
      <c r="Q7" s="16">
        <v>48000</v>
      </c>
      <c r="R7" s="16">
        <v>6000</v>
      </c>
      <c r="S7" s="21">
        <v>54000</v>
      </c>
      <c r="T7" s="22">
        <f>N7+P7+O7+B7+S7</f>
        <v>163352</v>
      </c>
    </row>
    <row r="8" spans="1:20" ht="33" customHeight="1">
      <c r="A8" s="15" t="s">
        <v>21</v>
      </c>
      <c r="B8" s="18">
        <v>28728</v>
      </c>
      <c r="C8" s="16">
        <v>5243</v>
      </c>
      <c r="D8" s="16">
        <v>0</v>
      </c>
      <c r="E8" s="16">
        <v>10299</v>
      </c>
      <c r="F8" s="16">
        <v>2066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2854</v>
      </c>
      <c r="N8" s="17">
        <f t="shared" si="0"/>
        <v>15219</v>
      </c>
      <c r="O8" s="16">
        <v>2862</v>
      </c>
      <c r="P8" s="16">
        <v>0</v>
      </c>
      <c r="Q8" s="16">
        <v>0</v>
      </c>
      <c r="R8" s="16">
        <v>0</v>
      </c>
      <c r="S8" s="18">
        <v>0</v>
      </c>
      <c r="T8" s="22" t="e">
        <f>N8+P8+O8+#REF!+S8</f>
        <v>#REF!</v>
      </c>
    </row>
    <row r="9" spans="1:20" ht="33" customHeight="1">
      <c r="A9" s="15" t="s">
        <v>22</v>
      </c>
      <c r="B9" s="16">
        <f aca="true" t="shared" si="1" ref="B9:M9">B7+B8</f>
        <v>84311</v>
      </c>
      <c r="C9" s="16">
        <f t="shared" si="1"/>
        <v>17355</v>
      </c>
      <c r="D9" s="16">
        <f t="shared" si="1"/>
        <v>17840</v>
      </c>
      <c r="E9" s="16">
        <f t="shared" si="1"/>
        <v>18424</v>
      </c>
      <c r="F9" s="16">
        <f t="shared" si="1"/>
        <v>2566</v>
      </c>
      <c r="G9" s="16">
        <f t="shared" si="1"/>
        <v>1600</v>
      </c>
      <c r="H9" s="16">
        <f t="shared" si="1"/>
        <v>0</v>
      </c>
      <c r="I9" s="16">
        <f t="shared" si="1"/>
        <v>4800</v>
      </c>
      <c r="J9" s="16">
        <f t="shared" si="1"/>
        <v>1600</v>
      </c>
      <c r="K9" s="16">
        <f t="shared" si="1"/>
        <v>3900</v>
      </c>
      <c r="L9" s="16">
        <f t="shared" si="1"/>
        <v>0</v>
      </c>
      <c r="M9" s="16">
        <f t="shared" si="1"/>
        <v>24936</v>
      </c>
      <c r="N9" s="17">
        <f t="shared" si="0"/>
        <v>57826</v>
      </c>
      <c r="O9" s="16">
        <f>O7+O8</f>
        <v>6024</v>
      </c>
      <c r="P9" s="16">
        <f>P7+P8</f>
        <v>8000</v>
      </c>
      <c r="Q9" s="16">
        <f>Q7+Q8</f>
        <v>48000</v>
      </c>
      <c r="R9" s="16">
        <f>R7+R8</f>
        <v>6000</v>
      </c>
      <c r="S9" s="21">
        <f>Q9+R9</f>
        <v>54000</v>
      </c>
      <c r="T9" s="22">
        <f>N9+P9+O9+B9+S9</f>
        <v>210161</v>
      </c>
    </row>
    <row r="10" spans="1:20" ht="33" customHeight="1">
      <c r="A10" s="15" t="s">
        <v>23</v>
      </c>
      <c r="B10" s="25">
        <f aca="true" t="shared" si="2" ref="B10:M10">B5-B9-B6</f>
        <v>175689</v>
      </c>
      <c r="C10" s="25">
        <f t="shared" si="2"/>
        <v>80645</v>
      </c>
      <c r="D10" s="25">
        <f t="shared" si="2"/>
        <v>3059</v>
      </c>
      <c r="E10" s="16">
        <f t="shared" si="2"/>
        <v>44077</v>
      </c>
      <c r="F10" s="16">
        <f t="shared" si="2"/>
        <v>8334</v>
      </c>
      <c r="G10" s="16">
        <f t="shared" si="2"/>
        <v>10400</v>
      </c>
      <c r="H10" s="16">
        <f t="shared" si="2"/>
        <v>3000</v>
      </c>
      <c r="I10" s="16">
        <f t="shared" si="2"/>
        <v>2200</v>
      </c>
      <c r="J10" s="16">
        <f t="shared" si="2"/>
        <v>23290</v>
      </c>
      <c r="K10" s="16">
        <f t="shared" si="2"/>
        <v>25700</v>
      </c>
      <c r="L10" s="16">
        <f t="shared" si="2"/>
        <v>30400</v>
      </c>
      <c r="M10" s="16">
        <f t="shared" si="2"/>
        <v>21464</v>
      </c>
      <c r="N10" s="17">
        <f t="shared" si="0"/>
        <v>168865</v>
      </c>
      <c r="O10" s="25">
        <f>O5-O9-O6</f>
        <v>33976</v>
      </c>
      <c r="P10" s="25">
        <f>P5-P9-P6</f>
        <v>88000</v>
      </c>
      <c r="Q10" s="16">
        <f>Q5-Q9-Q6</f>
        <v>102000</v>
      </c>
      <c r="R10" s="16">
        <f>R5-R9-R6</f>
        <v>12000</v>
      </c>
      <c r="S10" s="26">
        <f>Q10+R10</f>
        <v>114000</v>
      </c>
      <c r="T10" s="22">
        <f>N10+P10+O10+B10+S10</f>
        <v>580530</v>
      </c>
    </row>
    <row r="11" spans="1:19" ht="30" customHeight="1">
      <c r="A11" s="27" t="s">
        <v>24</v>
      </c>
      <c r="B11" s="16"/>
      <c r="C11" s="16"/>
      <c r="D11" s="16"/>
      <c r="E11" s="16"/>
      <c r="F11" s="16"/>
      <c r="G11" s="16"/>
      <c r="H11" s="16"/>
      <c r="I11" s="16"/>
      <c r="J11" s="15"/>
      <c r="K11" s="16"/>
      <c r="L11" s="15"/>
      <c r="M11" s="16"/>
      <c r="N11" s="16"/>
      <c r="O11" s="16"/>
      <c r="P11" s="16"/>
      <c r="Q11" s="18"/>
      <c r="R11" s="16"/>
      <c r="S11" s="16"/>
    </row>
    <row r="12" ht="16.5"/>
    <row r="13" ht="16.5"/>
    <row r="14" ht="36" customHeight="1"/>
    <row r="15" spans="1:18" ht="51" customHeight="1">
      <c r="A15" s="27" t="s">
        <v>1</v>
      </c>
      <c r="B15" s="28" t="s">
        <v>25</v>
      </c>
      <c r="C15" s="29" t="s">
        <v>26</v>
      </c>
      <c r="D15" s="30" t="s">
        <v>27</v>
      </c>
      <c r="E15" s="10" t="s">
        <v>28</v>
      </c>
      <c r="F15" s="30" t="s">
        <v>29</v>
      </c>
      <c r="G15" s="30" t="s">
        <v>30</v>
      </c>
      <c r="H15" s="30" t="s">
        <v>31</v>
      </c>
      <c r="I15" s="10" t="s">
        <v>32</v>
      </c>
      <c r="J15" s="31" t="s">
        <v>33</v>
      </c>
      <c r="K15" s="30" t="s">
        <v>34</v>
      </c>
      <c r="L15" s="30" t="s">
        <v>35</v>
      </c>
      <c r="M15" s="31" t="s">
        <v>36</v>
      </c>
      <c r="N15" s="10" t="s">
        <v>37</v>
      </c>
      <c r="O15" s="10" t="s">
        <v>38</v>
      </c>
      <c r="P15" s="32" t="s">
        <v>39</v>
      </c>
      <c r="Q15" s="32" t="s">
        <v>40</v>
      </c>
      <c r="R15" s="33" t="s">
        <v>41</v>
      </c>
    </row>
    <row r="16" spans="1:18" ht="24.75" hidden="1">
      <c r="A16" s="15" t="s">
        <v>17</v>
      </c>
      <c r="B16" s="18">
        <v>50000</v>
      </c>
      <c r="C16" s="25">
        <v>307000</v>
      </c>
      <c r="D16" s="16">
        <v>46000</v>
      </c>
      <c r="E16" s="16">
        <v>4000</v>
      </c>
      <c r="F16" s="16"/>
      <c r="G16" s="16">
        <v>2400</v>
      </c>
      <c r="H16" s="16">
        <v>25000</v>
      </c>
      <c r="I16" s="16">
        <v>50000</v>
      </c>
      <c r="J16" s="25">
        <v>562000</v>
      </c>
      <c r="K16" s="16">
        <v>303233</v>
      </c>
      <c r="L16" s="16">
        <v>303233</v>
      </c>
      <c r="M16" s="25">
        <v>303233</v>
      </c>
      <c r="N16" s="16"/>
      <c r="O16" s="16"/>
      <c r="P16" s="16"/>
      <c r="Q16" s="16"/>
      <c r="R16" s="18"/>
    </row>
    <row r="17" spans="1:18" ht="33" customHeight="1">
      <c r="A17" s="19" t="s">
        <v>18</v>
      </c>
      <c r="B17" s="18">
        <v>612000</v>
      </c>
      <c r="C17" s="18">
        <v>196881</v>
      </c>
      <c r="D17" s="18">
        <v>90000</v>
      </c>
      <c r="E17" s="18">
        <v>4000</v>
      </c>
      <c r="F17" s="18">
        <v>2400</v>
      </c>
      <c r="G17" s="18">
        <v>7200</v>
      </c>
      <c r="H17" s="18">
        <v>5000</v>
      </c>
      <c r="I17" s="18">
        <v>36000</v>
      </c>
      <c r="J17" s="25">
        <f aca="true" t="shared" si="3" ref="J17:J22">SUM(D17:I17)</f>
        <v>144600</v>
      </c>
      <c r="K17" s="18">
        <v>105000</v>
      </c>
      <c r="L17" s="18">
        <v>110000</v>
      </c>
      <c r="M17" s="25">
        <f aca="true" t="shared" si="4" ref="M17:M22">K17+L17</f>
        <v>215000</v>
      </c>
      <c r="N17" s="18">
        <v>29000</v>
      </c>
      <c r="O17" s="18">
        <v>36000</v>
      </c>
      <c r="P17" s="34">
        <v>40000</v>
      </c>
      <c r="Q17" s="18">
        <v>50000</v>
      </c>
      <c r="R17" s="18">
        <f>SUM(P17:Q17)</f>
        <v>90000</v>
      </c>
    </row>
    <row r="18" spans="1:18" ht="33" customHeight="1">
      <c r="A18" s="19" t="s">
        <v>19</v>
      </c>
      <c r="B18" s="18"/>
      <c r="C18" s="18"/>
      <c r="D18" s="18"/>
      <c r="E18" s="18"/>
      <c r="F18" s="18"/>
      <c r="G18" s="18"/>
      <c r="H18" s="18"/>
      <c r="I18" s="18"/>
      <c r="J18" s="25">
        <f t="shared" si="3"/>
        <v>0</v>
      </c>
      <c r="K18" s="18"/>
      <c r="L18" s="35"/>
      <c r="M18" s="25">
        <f t="shared" si="4"/>
        <v>0</v>
      </c>
      <c r="N18" s="18"/>
      <c r="O18" s="18"/>
      <c r="P18" s="34"/>
      <c r="Q18" s="18"/>
      <c r="R18" s="18">
        <f>SUM(P18:Q18)</f>
        <v>0</v>
      </c>
    </row>
    <row r="19" spans="1:18" ht="33" customHeight="1">
      <c r="A19" s="19" t="s">
        <v>20</v>
      </c>
      <c r="B19" s="18">
        <v>144000</v>
      </c>
      <c r="C19" s="18">
        <v>7140</v>
      </c>
      <c r="D19" s="16">
        <v>2624</v>
      </c>
      <c r="E19" s="16">
        <v>0</v>
      </c>
      <c r="F19" s="16">
        <v>1200</v>
      </c>
      <c r="G19" s="16">
        <v>3600</v>
      </c>
      <c r="H19" s="16">
        <v>6500</v>
      </c>
      <c r="I19" s="16">
        <v>9000</v>
      </c>
      <c r="J19" s="25">
        <f t="shared" si="3"/>
        <v>22924</v>
      </c>
      <c r="K19" s="16">
        <v>700</v>
      </c>
      <c r="L19" s="16">
        <v>4880</v>
      </c>
      <c r="M19" s="25">
        <f t="shared" si="4"/>
        <v>5580</v>
      </c>
      <c r="N19" s="16">
        <v>0</v>
      </c>
      <c r="O19" s="16">
        <v>0</v>
      </c>
      <c r="P19" s="34">
        <v>0</v>
      </c>
      <c r="Q19" s="16">
        <v>0</v>
      </c>
      <c r="R19" s="18">
        <f>SUM(P19:Q19)</f>
        <v>0</v>
      </c>
    </row>
    <row r="20" spans="1:18" ht="33" customHeight="1">
      <c r="A20" s="15" t="s">
        <v>21</v>
      </c>
      <c r="B20" s="6">
        <v>48000</v>
      </c>
      <c r="C20" s="18">
        <v>39964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8">
        <v>3000</v>
      </c>
      <c r="J20" s="25">
        <f t="shared" si="3"/>
        <v>3000</v>
      </c>
      <c r="K20" s="16">
        <v>3200</v>
      </c>
      <c r="L20" s="16">
        <v>4961</v>
      </c>
      <c r="M20" s="25">
        <f t="shared" si="4"/>
        <v>8161</v>
      </c>
      <c r="N20" s="16">
        <v>0</v>
      </c>
      <c r="O20" s="16">
        <v>0</v>
      </c>
      <c r="P20" s="34">
        <v>0</v>
      </c>
      <c r="Q20" s="16">
        <v>0</v>
      </c>
      <c r="R20" s="18">
        <f>SUM(P20:Q20)</f>
        <v>0</v>
      </c>
    </row>
    <row r="21" spans="1:18" ht="33" customHeight="1">
      <c r="A21" s="15" t="s">
        <v>22</v>
      </c>
      <c r="B21" s="18">
        <f aca="true" t="shared" si="5" ref="B21:I21">B19+B20</f>
        <v>192000</v>
      </c>
      <c r="C21" s="18">
        <f t="shared" si="5"/>
        <v>47104</v>
      </c>
      <c r="D21" s="16">
        <f t="shared" si="5"/>
        <v>2624</v>
      </c>
      <c r="E21" s="16">
        <f t="shared" si="5"/>
        <v>0</v>
      </c>
      <c r="F21" s="16">
        <f t="shared" si="5"/>
        <v>1200</v>
      </c>
      <c r="G21" s="16">
        <f t="shared" si="5"/>
        <v>3600</v>
      </c>
      <c r="H21" s="16">
        <f t="shared" si="5"/>
        <v>6500</v>
      </c>
      <c r="I21" s="16">
        <f t="shared" si="5"/>
        <v>12000</v>
      </c>
      <c r="J21" s="25">
        <f t="shared" si="3"/>
        <v>25924</v>
      </c>
      <c r="K21" s="16">
        <f>K19+K20</f>
        <v>3900</v>
      </c>
      <c r="L21" s="16">
        <f>L19+L20</f>
        <v>9841</v>
      </c>
      <c r="M21" s="25">
        <f t="shared" si="4"/>
        <v>13741</v>
      </c>
      <c r="N21" s="16">
        <f>N19+N20</f>
        <v>0</v>
      </c>
      <c r="O21" s="16">
        <f>O19+O20</f>
        <v>0</v>
      </c>
      <c r="P21" s="16">
        <f>P19+P20</f>
        <v>0</v>
      </c>
      <c r="Q21" s="16">
        <f>Q19+Q20</f>
        <v>0</v>
      </c>
      <c r="R21" s="18">
        <f>R19+R20</f>
        <v>0</v>
      </c>
    </row>
    <row r="22" spans="1:18" ht="33" customHeight="1">
      <c r="A22" s="15" t="s">
        <v>23</v>
      </c>
      <c r="B22" s="25">
        <f aca="true" t="shared" si="6" ref="B22:I22">B17-B18-B21</f>
        <v>420000</v>
      </c>
      <c r="C22" s="25">
        <f t="shared" si="6"/>
        <v>149777</v>
      </c>
      <c r="D22" s="16">
        <f t="shared" si="6"/>
        <v>87376</v>
      </c>
      <c r="E22" s="16">
        <f t="shared" si="6"/>
        <v>4000</v>
      </c>
      <c r="F22" s="16">
        <f t="shared" si="6"/>
        <v>1200</v>
      </c>
      <c r="G22" s="16">
        <f t="shared" si="6"/>
        <v>3600</v>
      </c>
      <c r="H22" s="16">
        <f t="shared" si="6"/>
        <v>-1500</v>
      </c>
      <c r="I22" s="16">
        <f t="shared" si="6"/>
        <v>24000</v>
      </c>
      <c r="J22" s="25">
        <f t="shared" si="3"/>
        <v>118676</v>
      </c>
      <c r="K22" s="16">
        <f>K17-K18-K21</f>
        <v>101100</v>
      </c>
      <c r="L22" s="16">
        <f>L17+L18-L21</f>
        <v>100159</v>
      </c>
      <c r="M22" s="25">
        <f t="shared" si="4"/>
        <v>201259</v>
      </c>
      <c r="N22" s="25">
        <f>N17-N18-N21</f>
        <v>29000</v>
      </c>
      <c r="O22" s="25">
        <f>O17-O18-O21</f>
        <v>36000</v>
      </c>
      <c r="P22" s="18">
        <f>P17-P18-P21</f>
        <v>40000</v>
      </c>
      <c r="Q22" s="18">
        <f>Q17-Q18-Q21</f>
        <v>50000</v>
      </c>
      <c r="R22" s="25">
        <f>R17-R18-R21</f>
        <v>90000</v>
      </c>
    </row>
    <row r="23" spans="1:18" ht="30" customHeight="1">
      <c r="A23" s="27" t="s">
        <v>24</v>
      </c>
      <c r="B23" s="16"/>
      <c r="C23" s="16"/>
      <c r="D23" s="16"/>
      <c r="E23" s="16"/>
      <c r="F23" s="16"/>
      <c r="G23" s="16"/>
      <c r="H23" s="16"/>
      <c r="I23" s="18"/>
      <c r="J23" s="16"/>
      <c r="K23" s="16"/>
      <c r="L23" s="18"/>
      <c r="M23" s="18"/>
      <c r="N23" s="16"/>
      <c r="O23" s="16"/>
      <c r="P23" s="16"/>
      <c r="Q23" s="16"/>
      <c r="R23" s="18"/>
    </row>
  </sheetData>
  <mergeCells count="1">
    <mergeCell ref="A1:S1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行政院主計處中部辦公室案</cp:lastModifiedBy>
  <dcterms:created xsi:type="dcterms:W3CDTF">2008-05-26T01:49:19Z</dcterms:created>
  <dcterms:modified xsi:type="dcterms:W3CDTF">2008-05-26T01:50:56Z</dcterms:modified>
  <cp:category/>
  <cp:version/>
  <cp:contentType/>
  <cp:contentStatus/>
</cp:coreProperties>
</file>