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廣興100下12週" sheetId="1" r:id="rId1"/>
  </sheets>
  <definedNames>
    <definedName name="_xlnm.Print_Area" localSheetId="0">'廣興100下12週'!$A$1:$AF$53</definedName>
  </definedNames>
  <calcPr fullCalcOnLoad="1"/>
</workbook>
</file>

<file path=xl/sharedStrings.xml><?xml version="1.0" encoding="utf-8"?>
<sst xmlns="http://schemas.openxmlformats.org/spreadsheetml/2006/main" count="198" uniqueCount="107">
  <si>
    <t>廣興國民小學100學年度第下學期第十二週午餐食譜設計表</t>
  </si>
  <si>
    <t>一週乾料訂貨</t>
  </si>
  <si>
    <t>米食</t>
  </si>
  <si>
    <t>合計</t>
  </si>
  <si>
    <t>特餐</t>
  </si>
  <si>
    <t>用餐人數</t>
  </si>
  <si>
    <t>食材</t>
  </si>
  <si>
    <t>單量(g)</t>
  </si>
  <si>
    <t>數量(kg)</t>
  </si>
  <si>
    <t>預估單價</t>
  </si>
  <si>
    <t>白飯</t>
  </si>
  <si>
    <t>糙米飯</t>
  </si>
  <si>
    <t>糙米(先送)</t>
  </si>
  <si>
    <t>炒板條</t>
  </si>
  <si>
    <t>板條(切)</t>
  </si>
  <si>
    <t>白飯</t>
  </si>
  <si>
    <t>紫米飯</t>
  </si>
  <si>
    <t>紫米(先送)</t>
  </si>
  <si>
    <t>二砂</t>
  </si>
  <si>
    <t>肉絲</t>
  </si>
  <si>
    <t>紅蘿蔔絲</t>
  </si>
  <si>
    <t>環保蔬食餐</t>
  </si>
  <si>
    <t>京醬肉絲</t>
  </si>
  <si>
    <t>蜜汁雞丁</t>
  </si>
  <si>
    <t>地瓜去皮</t>
  </si>
  <si>
    <t>木耳絲</t>
  </si>
  <si>
    <t>時節魚</t>
  </si>
  <si>
    <t>白旗片</t>
  </si>
  <si>
    <t>三杯素雞丁</t>
  </si>
  <si>
    <t>素雞丁</t>
  </si>
  <si>
    <t>洋蔥去皮</t>
  </si>
  <si>
    <t>雞丁</t>
  </si>
  <si>
    <t>香菇絲</t>
  </si>
  <si>
    <t>黑豆干九丁</t>
  </si>
  <si>
    <t>紅蘿蔔片</t>
  </si>
  <si>
    <t>白芝麻</t>
  </si>
  <si>
    <t>高麗菜</t>
  </si>
  <si>
    <t>蒜末</t>
  </si>
  <si>
    <t>小黃瓜</t>
  </si>
  <si>
    <t>芹菜</t>
  </si>
  <si>
    <t>薑片</t>
  </si>
  <si>
    <t>甜麵醬</t>
  </si>
  <si>
    <t>絞紅蔥頭</t>
  </si>
  <si>
    <t>九層塔</t>
  </si>
  <si>
    <t>黑麻油3K</t>
  </si>
  <si>
    <t>小計</t>
  </si>
  <si>
    <t>小計</t>
  </si>
  <si>
    <t>三丁炒蛋</t>
  </si>
  <si>
    <t>三色丁</t>
  </si>
  <si>
    <t>什錦豆包絲</t>
  </si>
  <si>
    <t>炸豆包絲</t>
  </si>
  <si>
    <t>香腸</t>
  </si>
  <si>
    <t>台蓄香腸(大)</t>
  </si>
  <si>
    <t>咖哩肉末</t>
  </si>
  <si>
    <t>馬玲薯去皮</t>
  </si>
  <si>
    <t>梅香南瓜</t>
  </si>
  <si>
    <t>南瓜</t>
  </si>
  <si>
    <t>洗選蛋</t>
  </si>
  <si>
    <t>黃豆芽</t>
  </si>
  <si>
    <t xml:space="preserve">紅蘿蔔丁 </t>
  </si>
  <si>
    <t>白酸梅500g</t>
  </si>
  <si>
    <t>芹菜</t>
  </si>
  <si>
    <t>青豆仁</t>
  </si>
  <si>
    <t>二砂</t>
  </si>
  <si>
    <t>紅蘿蔔絲</t>
  </si>
  <si>
    <t>絞肉</t>
  </si>
  <si>
    <t>木耳絲</t>
  </si>
  <si>
    <t>洋蔥去皮</t>
  </si>
  <si>
    <t>咖哩粉</t>
  </si>
  <si>
    <t>南瓜切丁用蒸的</t>
  </si>
  <si>
    <t>小計</t>
  </si>
  <si>
    <t>青菜</t>
  </si>
  <si>
    <t>小白菜</t>
  </si>
  <si>
    <t>美生菜</t>
  </si>
  <si>
    <t>青江菜</t>
  </si>
  <si>
    <t>高麗菜</t>
  </si>
  <si>
    <t>空心菜</t>
  </si>
  <si>
    <t>蒜末</t>
  </si>
  <si>
    <t>木耳絲</t>
  </si>
  <si>
    <t>綠豆薏仁湯</t>
  </si>
  <si>
    <t>綠豆</t>
  </si>
  <si>
    <t>玉米濃湯</t>
  </si>
  <si>
    <t>玉米粒</t>
  </si>
  <si>
    <t>桂竹筍大骨湯</t>
  </si>
  <si>
    <t>桂竹筍</t>
  </si>
  <si>
    <t>海芽蛋花湯</t>
  </si>
  <si>
    <t>乾海芽</t>
  </si>
  <si>
    <t>蕃茄豆腐湯</t>
  </si>
  <si>
    <t>大蕃茄</t>
  </si>
  <si>
    <t>小薏仁</t>
  </si>
  <si>
    <t>馬鈴薯去皮</t>
  </si>
  <si>
    <t>大骨</t>
  </si>
  <si>
    <t>洗選蛋</t>
  </si>
  <si>
    <t>豆腐2K</t>
  </si>
  <si>
    <t>薑絲</t>
  </si>
  <si>
    <t>紅蘿蔔丁</t>
  </si>
  <si>
    <t>養樂多優酪乳</t>
  </si>
  <si>
    <t>熱量</t>
  </si>
  <si>
    <t>全穀根莖類</t>
  </si>
  <si>
    <t>蔬菜類</t>
  </si>
  <si>
    <t>水果類</t>
  </si>
  <si>
    <t>豆魚肉蛋類</t>
  </si>
  <si>
    <t>油脂類</t>
  </si>
  <si>
    <r>
      <t>蔬菜為預先排定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受天氣及採收期等因素影響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若有調動敬請見諒</t>
    </r>
  </si>
  <si>
    <r>
      <t>水果</t>
    </r>
    <r>
      <rPr>
        <sz val="17"/>
        <rFont val="Times New Roman"/>
        <family val="1"/>
      </rPr>
      <t>-</t>
    </r>
    <r>
      <rPr>
        <sz val="17"/>
        <rFont val="標楷體"/>
        <family val="4"/>
      </rPr>
      <t>蘋果</t>
    </r>
  </si>
  <si>
    <r>
      <t>水果</t>
    </r>
    <r>
      <rPr>
        <sz val="17"/>
        <rFont val="Times New Roman"/>
        <family val="1"/>
      </rPr>
      <t>-</t>
    </r>
    <r>
      <rPr>
        <sz val="17"/>
        <rFont val="標楷體"/>
        <family val="4"/>
      </rPr>
      <t>小蕃茄</t>
    </r>
  </si>
  <si>
    <t>表單設計：軒泰食品                午餐秘書:                                         主任:                                            校長: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</si>
</sst>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_);[Red]\(0.0\)"/>
    <numFmt numFmtId="178" formatCode="m&quot;月&quot;d&quot;日&quot;\(&quot;一&quot;\)"/>
    <numFmt numFmtId="179" formatCode="m&quot;月&quot;d&quot;日&quot;\(&quot;二&quot;\)"/>
    <numFmt numFmtId="180" formatCode="m&quot;月&quot;d&quot;日&quot;\(&quot;三&quot;\)"/>
    <numFmt numFmtId="181" formatCode="m&quot;月&quot;d&quot;日&quot;\(&quot;四&quot;\)"/>
    <numFmt numFmtId="182" formatCode="m&quot;月&quot;d&quot;日&quot;\(&quot;五&quot;\)"/>
    <numFmt numFmtId="183" formatCode="#&quot;g&quot;"/>
    <numFmt numFmtId="184" formatCode="#&quot;kcal&quot;"/>
    <numFmt numFmtId="185" formatCode="#&quot;個&quot;"/>
    <numFmt numFmtId="186" formatCode="0.00_ "/>
    <numFmt numFmtId="187" formatCode="0_ "/>
    <numFmt numFmtId="188" formatCode="_-* #,##0.00_-;\-* #,##0.00_-;_-* &quot;-&quot;_-;_-@_-"/>
    <numFmt numFmtId="189" formatCode="m&quot;月&quot;d&quot;日(一)&quot;"/>
    <numFmt numFmtId="190" formatCode="m&quot;月&quot;d&quot;日(二)&quot;"/>
    <numFmt numFmtId="191" formatCode="m&quot;月&quot;d&quot;日(三)&quot;"/>
    <numFmt numFmtId="192" formatCode="m&quot;月&quot;d&quot;日(四)&quot;"/>
    <numFmt numFmtId="193" formatCode="###&quot;大卡&quot;"/>
    <numFmt numFmtId="194" formatCode="m&quot;月&quot;d&quot;日(五)&quot;"/>
    <numFmt numFmtId="195" formatCode="#,###&quot;份&quot;"/>
    <numFmt numFmtId="196" formatCode="#,###&quot;板&quot;"/>
    <numFmt numFmtId="197" formatCode="#,###&quot;桶&quot;"/>
    <numFmt numFmtId="198" formatCode="#,###&quot;罐&quot;"/>
    <numFmt numFmtId="199" formatCode="#,###&quot;人&quot;"/>
    <numFmt numFmtId="200" formatCode="#,###&quot;盒&quot;"/>
    <numFmt numFmtId="201" formatCode="#,###&quot;包&quot;"/>
    <numFmt numFmtId="202" formatCode="#,###.0&quot;份&quot;"/>
    <numFmt numFmtId="203" formatCode="#,###&quot;個&quot;"/>
    <numFmt numFmtId="204" formatCode="####&quot;份&quot;"/>
    <numFmt numFmtId="205" formatCode="####&quot;個&quot;"/>
    <numFmt numFmtId="206" formatCode="#,###&quot;件&quot;"/>
    <numFmt numFmtId="207" formatCode="#,###.0&quot;板&quot;"/>
    <numFmt numFmtId="208" formatCode="##,##0.0&quot;板&quot;"/>
    <numFmt numFmtId="209" formatCode="#,###&quot;&quot;"/>
    <numFmt numFmtId="210" formatCode="####&quot;瓶&quot;"/>
    <numFmt numFmtId="211" formatCode="m/d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m&quot;月&quot;d&quot;日&quot;"/>
    <numFmt numFmtId="216" formatCode="0_);[Red]\(0\)"/>
    <numFmt numFmtId="217" formatCode="mmm\-yyyy"/>
    <numFmt numFmtId="218" formatCode="000"/>
    <numFmt numFmtId="219" formatCode="m&quot;月&quot;d&quot;日&quot;\(&quot;六&quot;\)"/>
    <numFmt numFmtId="220" formatCode="_-* #,##0.0_-;\-* #,##0.0_-;_-* &quot;-&quot;_-;_-@_-"/>
    <numFmt numFmtId="221" formatCode="m/d;@"/>
    <numFmt numFmtId="222" formatCode="##,##0&quot;板&quot;"/>
    <numFmt numFmtId="223" formatCode="#,###&quot;條&quot;"/>
    <numFmt numFmtId="224" formatCode="0.0000_ "/>
    <numFmt numFmtId="225" formatCode="0.000_ "/>
    <numFmt numFmtId="226" formatCode="m&quot;月&quot;d&quot;日&quot;\(&quot;六&quot;\)&quot;親&quot;&quot;職&quot;&quot;日&quot;"/>
  </numFmts>
  <fonts count="52">
    <font>
      <sz val="12"/>
      <name val="新細明體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b/>
      <sz val="24"/>
      <name val="標楷體"/>
      <family val="4"/>
    </font>
    <font>
      <b/>
      <sz val="17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6"/>
      <name val="標楷體"/>
      <family val="4"/>
    </font>
    <font>
      <sz val="17"/>
      <color indexed="8"/>
      <name val="標楷體"/>
      <family val="4"/>
    </font>
    <font>
      <sz val="17"/>
      <name val="標楷體"/>
      <family val="4"/>
    </font>
    <font>
      <sz val="16"/>
      <name val="標楷體"/>
      <family val="4"/>
    </font>
    <font>
      <sz val="17"/>
      <name val="新細明體"/>
      <family val="1"/>
    </font>
    <font>
      <sz val="17"/>
      <color indexed="9"/>
      <name val="標楷體"/>
      <family val="4"/>
    </font>
    <font>
      <sz val="17"/>
      <color indexed="10"/>
      <name val="標楷體"/>
      <family val="4"/>
    </font>
    <font>
      <sz val="16"/>
      <color indexed="10"/>
      <name val="標楷體"/>
      <family val="4"/>
    </font>
    <font>
      <sz val="17"/>
      <color indexed="12"/>
      <name val="標楷體"/>
      <family val="4"/>
    </font>
    <font>
      <sz val="14"/>
      <color indexed="10"/>
      <name val="標楷體"/>
      <family val="4"/>
    </font>
    <font>
      <b/>
      <sz val="17"/>
      <color indexed="10"/>
      <name val="標楷體"/>
      <family val="4"/>
    </font>
    <font>
      <sz val="17"/>
      <color indexed="8"/>
      <name val="Times New Roman"/>
      <family val="1"/>
    </font>
    <font>
      <sz val="17"/>
      <color indexed="20"/>
      <name val="新細明體"/>
      <family val="1"/>
    </font>
    <font>
      <sz val="17"/>
      <name val="Times New Roman"/>
      <family val="1"/>
    </font>
    <font>
      <sz val="20"/>
      <name val="標楷體"/>
      <family val="4"/>
    </font>
    <font>
      <i/>
      <sz val="22"/>
      <name val="標楷體"/>
      <family val="4"/>
    </font>
    <font>
      <b/>
      <i/>
      <sz val="22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3" fillId="0" borderId="0" applyNumberFormat="0" applyFill="0" applyBorder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7" fillId="0" borderId="10" xfId="39" applyFont="1" applyFill="1" applyBorder="1" applyAlignment="1">
      <alignment horizontal="center" vertical="center" shrinkToFit="1"/>
      <protection/>
    </xf>
    <xf numFmtId="0" fontId="30" fillId="0" borderId="12" xfId="0" applyFont="1" applyFill="1" applyBorder="1" applyAlignment="1">
      <alignment horizontal="left" vertical="center"/>
    </xf>
    <xf numFmtId="197" fontId="30" fillId="0" borderId="13" xfId="0" applyNumberFormat="1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21" fillId="0" borderId="10" xfId="39" applyFont="1" applyFill="1" applyBorder="1" applyAlignment="1">
      <alignment horizontal="center" vertical="center" shrinkToFit="1"/>
      <protection/>
    </xf>
    <xf numFmtId="0" fontId="32" fillId="0" borderId="10" xfId="39" applyFont="1" applyFill="1" applyBorder="1" applyAlignment="1">
      <alignment horizontal="center" vertical="center" shrinkToFit="1"/>
      <protection/>
    </xf>
    <xf numFmtId="0" fontId="25" fillId="0" borderId="10" xfId="39" applyFont="1" applyFill="1" applyBorder="1" applyAlignment="1">
      <alignment horizontal="center" vertical="center" shrinkToFit="1"/>
      <protection/>
    </xf>
    <xf numFmtId="0" fontId="25" fillId="0" borderId="15" xfId="39" applyFont="1" applyFill="1" applyBorder="1" applyAlignment="1">
      <alignment horizontal="center" vertical="center" shrinkToFit="1"/>
      <protection/>
    </xf>
    <xf numFmtId="0" fontId="30" fillId="0" borderId="16" xfId="0" applyFont="1" applyFill="1" applyBorder="1" applyAlignment="1">
      <alignment horizontal="left" vertical="center"/>
    </xf>
    <xf numFmtId="206" fontId="30" fillId="0" borderId="13" xfId="0" applyNumberFormat="1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176" fontId="35" fillId="0" borderId="18" xfId="0" applyNumberFormat="1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vertical="center" shrinkToFit="1" readingOrder="1"/>
    </xf>
    <xf numFmtId="0" fontId="34" fillId="0" borderId="10" xfId="0" applyFont="1" applyFill="1" applyBorder="1" applyAlignment="1">
      <alignment horizontal="center" vertical="center" shrinkToFit="1" readingOrder="1"/>
    </xf>
    <xf numFmtId="176" fontId="35" fillId="0" borderId="2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shrinkToFit="1"/>
    </xf>
    <xf numFmtId="187" fontId="35" fillId="0" borderId="20" xfId="0" applyNumberFormat="1" applyFont="1" applyFill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center" vertical="center" shrinkToFit="1"/>
    </xf>
    <xf numFmtId="187" fontId="35" fillId="0" borderId="21" xfId="0" applyNumberFormat="1" applyFont="1" applyFill="1" applyBorder="1" applyAlignment="1">
      <alignment horizontal="center" vertical="center" shrinkToFit="1"/>
    </xf>
    <xf numFmtId="0" fontId="36" fillId="0" borderId="17" xfId="39" applyFont="1" applyFill="1" applyBorder="1" applyAlignment="1">
      <alignment horizontal="center" vertical="center" shrinkToFit="1"/>
      <protection/>
    </xf>
    <xf numFmtId="176" fontId="35" fillId="0" borderId="21" xfId="0" applyNumberFormat="1" applyFont="1" applyFill="1" applyBorder="1" applyAlignment="1">
      <alignment horizontal="center" vertical="center" shrinkToFit="1"/>
    </xf>
    <xf numFmtId="0" fontId="36" fillId="0" borderId="15" xfId="39" applyFont="1" applyFill="1" applyBorder="1" applyAlignment="1">
      <alignment horizontal="center" vertical="center" shrinkToFit="1"/>
      <protection/>
    </xf>
    <xf numFmtId="0" fontId="37" fillId="0" borderId="22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center" vertical="center" shrinkToFit="1"/>
    </xf>
    <xf numFmtId="187" fontId="35" fillId="0" borderId="23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shrinkToFit="1" readingOrder="1"/>
    </xf>
    <xf numFmtId="0" fontId="34" fillId="0" borderId="24" xfId="0" applyFont="1" applyBorder="1" applyAlignment="1">
      <alignment horizontal="center" shrinkToFit="1"/>
    </xf>
    <xf numFmtId="187" fontId="35" fillId="0" borderId="14" xfId="0" applyNumberFormat="1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 shrinkToFit="1" readingOrder="1"/>
    </xf>
    <xf numFmtId="0" fontId="27" fillId="0" borderId="10" xfId="39" applyFont="1" applyFill="1" applyBorder="1" applyAlignment="1">
      <alignment vertical="center" shrinkToFit="1" readingOrder="1"/>
      <protection/>
    </xf>
    <xf numFmtId="0" fontId="27" fillId="0" borderId="14" xfId="39" applyFont="1" applyFill="1" applyBorder="1" applyAlignment="1">
      <alignment vertical="center" shrinkToFit="1" readingOrder="1"/>
      <protection/>
    </xf>
    <xf numFmtId="0" fontId="36" fillId="0" borderId="10" xfId="39" applyFont="1" applyFill="1" applyBorder="1" applyAlignment="1">
      <alignment horizontal="center" vertical="center" shrinkToFit="1"/>
      <protection/>
    </xf>
    <xf numFmtId="0" fontId="30" fillId="0" borderId="25" xfId="0" applyFont="1" applyFill="1" applyBorder="1" applyAlignment="1">
      <alignment horizontal="left" vertical="center" shrinkToFit="1"/>
    </xf>
    <xf numFmtId="0" fontId="34" fillId="0" borderId="10" xfId="0" applyFont="1" applyBorder="1" applyAlignment="1">
      <alignment horizontal="left" shrinkToFit="1"/>
    </xf>
    <xf numFmtId="0" fontId="34" fillId="0" borderId="26" xfId="0" applyFont="1" applyBorder="1" applyAlignment="1">
      <alignment horizontal="center" shrinkToFit="1"/>
    </xf>
    <xf numFmtId="187" fontId="35" fillId="0" borderId="18" xfId="0" applyNumberFormat="1" applyFont="1" applyFill="1" applyBorder="1" applyAlignment="1">
      <alignment horizontal="center" vertical="center" shrinkToFit="1"/>
    </xf>
    <xf numFmtId="0" fontId="34" fillId="0" borderId="19" xfId="0" applyFont="1" applyBorder="1" applyAlignment="1">
      <alignment horizontal="left" shrinkToFit="1"/>
    </xf>
    <xf numFmtId="0" fontId="34" fillId="0" borderId="10" xfId="0" applyFont="1" applyFill="1" applyBorder="1" applyAlignment="1">
      <alignment horizontal="left" vertical="center" shrinkToFit="1"/>
    </xf>
    <xf numFmtId="0" fontId="34" fillId="0" borderId="26" xfId="0" applyFont="1" applyFill="1" applyBorder="1" applyAlignment="1">
      <alignment horizontal="center" shrinkToFit="1"/>
    </xf>
    <xf numFmtId="0" fontId="34" fillId="0" borderId="27" xfId="0" applyFont="1" applyBorder="1" applyAlignment="1">
      <alignment horizontal="left" shrinkToFit="1"/>
    </xf>
    <xf numFmtId="0" fontId="34" fillId="0" borderId="10" xfId="39" applyFont="1" applyFill="1" applyBorder="1" applyAlignment="1">
      <alignment horizontal="center" vertical="center"/>
      <protection/>
    </xf>
    <xf numFmtId="204" fontId="35" fillId="0" borderId="20" xfId="0" applyNumberFormat="1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left" vertical="center"/>
    </xf>
    <xf numFmtId="200" fontId="30" fillId="0" borderId="13" xfId="0" applyNumberFormat="1" applyFont="1" applyFill="1" applyBorder="1" applyAlignment="1">
      <alignment horizontal="center" vertical="center" shrinkToFit="1"/>
    </xf>
    <xf numFmtId="0" fontId="34" fillId="0" borderId="17" xfId="0" applyFont="1" applyBorder="1" applyAlignment="1">
      <alignment horizontal="left" shrinkToFit="1"/>
    </xf>
    <xf numFmtId="0" fontId="34" fillId="0" borderId="19" xfId="0" applyFont="1" applyBorder="1" applyAlignment="1">
      <alignment horizontal="center" shrinkToFit="1"/>
    </xf>
    <xf numFmtId="0" fontId="34" fillId="0" borderId="19" xfId="0" applyFont="1" applyFill="1" applyBorder="1" applyAlignment="1">
      <alignment horizontal="center" shrinkToFit="1"/>
    </xf>
    <xf numFmtId="0" fontId="34" fillId="0" borderId="10" xfId="39" applyFont="1" applyFill="1" applyBorder="1" applyAlignment="1">
      <alignment horizontal="left" vertical="center"/>
      <protection/>
    </xf>
    <xf numFmtId="201" fontId="30" fillId="0" borderId="13" xfId="0" applyNumberFormat="1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left" vertical="center"/>
    </xf>
    <xf numFmtId="0" fontId="38" fillId="0" borderId="10" xfId="39" applyFont="1" applyFill="1" applyBorder="1" applyAlignment="1">
      <alignment horizontal="left" vertical="center"/>
      <protection/>
    </xf>
    <xf numFmtId="0" fontId="38" fillId="0" borderId="10" xfId="39" applyFont="1" applyFill="1" applyBorder="1" applyAlignment="1">
      <alignment horizontal="center" vertical="center"/>
      <protection/>
    </xf>
    <xf numFmtId="203" fontId="39" fillId="0" borderId="20" xfId="0" applyNumberFormat="1" applyFont="1" applyFill="1" applyBorder="1" applyAlignment="1">
      <alignment horizontal="center" vertical="center" shrinkToFit="1"/>
    </xf>
    <xf numFmtId="198" fontId="30" fillId="0" borderId="13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left" shrinkToFit="1"/>
    </xf>
    <xf numFmtId="0" fontId="34" fillId="0" borderId="17" xfId="0" applyFont="1" applyFill="1" applyBorder="1" applyAlignment="1">
      <alignment horizontal="left" shrinkToFit="1"/>
    </xf>
    <xf numFmtId="0" fontId="34" fillId="0" borderId="14" xfId="0" applyFont="1" applyBorder="1" applyAlignment="1">
      <alignment horizontal="left" shrinkToFit="1"/>
    </xf>
    <xf numFmtId="0" fontId="34" fillId="0" borderId="29" xfId="0" applyFont="1" applyBorder="1" applyAlignment="1">
      <alignment horizontal="center" shrinkToFit="1"/>
    </xf>
    <xf numFmtId="176" fontId="39" fillId="0" borderId="20" xfId="0" applyNumberFormat="1" applyFont="1" applyFill="1" applyBorder="1" applyAlignment="1">
      <alignment horizontal="center" vertical="center" shrinkToFit="1"/>
    </xf>
    <xf numFmtId="0" fontId="34" fillId="11" borderId="14" xfId="0" applyFont="1" applyFill="1" applyBorder="1" applyAlignment="1">
      <alignment horizontal="left" shrinkToFit="1"/>
    </xf>
    <xf numFmtId="0" fontId="38" fillId="0" borderId="14" xfId="0" applyFont="1" applyFill="1" applyBorder="1" applyAlignment="1">
      <alignment horizontal="left" shrinkToFit="1"/>
    </xf>
    <xf numFmtId="0" fontId="38" fillId="0" borderId="11" xfId="0" applyFont="1" applyFill="1" applyBorder="1" applyAlignment="1">
      <alignment horizontal="center" shrinkToFit="1"/>
    </xf>
    <xf numFmtId="187" fontId="39" fillId="0" borderId="20" xfId="0" applyNumberFormat="1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left" vertical="center" shrinkToFit="1"/>
    </xf>
    <xf numFmtId="0" fontId="38" fillId="0" borderId="14" xfId="0" applyFont="1" applyFill="1" applyBorder="1" applyAlignment="1">
      <alignment horizontal="center" vertical="center" shrinkToFit="1"/>
    </xf>
    <xf numFmtId="205" fontId="39" fillId="0" borderId="20" xfId="0" applyNumberFormat="1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176" fontId="38" fillId="0" borderId="10" xfId="0" applyNumberFormat="1" applyFont="1" applyFill="1" applyBorder="1" applyAlignment="1">
      <alignment horizontal="center" vertical="center" shrinkToFit="1"/>
    </xf>
    <xf numFmtId="0" fontId="34" fillId="11" borderId="10" xfId="0" applyFont="1" applyFill="1" applyBorder="1" applyAlignment="1">
      <alignment horizontal="left" shrinkToFit="1"/>
    </xf>
    <xf numFmtId="0" fontId="39" fillId="0" borderId="3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176" fontId="39" fillId="0" borderId="10" xfId="0" applyNumberFormat="1" applyFont="1" applyFill="1" applyBorder="1" applyAlignment="1">
      <alignment horizontal="center" vertical="center" shrinkToFit="1"/>
    </xf>
    <xf numFmtId="187" fontId="38" fillId="0" borderId="10" xfId="0" applyNumberFormat="1" applyFont="1" applyFill="1" applyBorder="1" applyAlignment="1">
      <alignment horizontal="center" vertical="center" shrinkToFit="1"/>
    </xf>
    <xf numFmtId="0" fontId="41" fillId="0" borderId="31" xfId="0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 shrinkToFit="1"/>
    </xf>
    <xf numFmtId="176" fontId="38" fillId="0" borderId="32" xfId="0" applyNumberFormat="1" applyFont="1" applyFill="1" applyBorder="1" applyAlignment="1">
      <alignment horizontal="center" vertical="center" shrinkToFit="1"/>
    </xf>
    <xf numFmtId="0" fontId="38" fillId="0" borderId="32" xfId="0" applyFont="1" applyFill="1" applyBorder="1" applyAlignment="1">
      <alignment horizontal="center" vertical="center" shrinkToFit="1"/>
    </xf>
    <xf numFmtId="0" fontId="39" fillId="0" borderId="31" xfId="0" applyFont="1" applyFill="1" applyBorder="1" applyAlignment="1">
      <alignment horizontal="center" vertical="center" shrinkToFit="1"/>
    </xf>
    <xf numFmtId="0" fontId="39" fillId="0" borderId="32" xfId="0" applyFont="1" applyFill="1" applyBorder="1" applyAlignment="1">
      <alignment horizontal="center" vertical="center" shrinkToFit="1"/>
    </xf>
    <xf numFmtId="176" fontId="39" fillId="0" borderId="32" xfId="0" applyNumberFormat="1" applyFont="1" applyFill="1" applyBorder="1" applyAlignment="1">
      <alignment horizontal="center" vertical="center" shrinkToFit="1"/>
    </xf>
    <xf numFmtId="187" fontId="42" fillId="0" borderId="10" xfId="0" applyNumberFormat="1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186" fontId="39" fillId="0" borderId="32" xfId="0" applyNumberFormat="1" applyFont="1" applyFill="1" applyBorder="1" applyAlignment="1">
      <alignment horizontal="center" vertical="center" shrinkToFit="1"/>
    </xf>
    <xf numFmtId="187" fontId="42" fillId="0" borderId="15" xfId="0" applyNumberFormat="1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left" vertical="center" shrinkToFit="1"/>
    </xf>
    <xf numFmtId="0" fontId="34" fillId="0" borderId="34" xfId="0" applyFont="1" applyBorder="1" applyAlignment="1">
      <alignment horizontal="center" shrinkToFit="1"/>
    </xf>
    <xf numFmtId="0" fontId="34" fillId="0" borderId="10" xfId="0" applyFont="1" applyBorder="1" applyAlignment="1">
      <alignment shrinkToFit="1"/>
    </xf>
    <xf numFmtId="0" fontId="34" fillId="0" borderId="34" xfId="0" applyNumberFormat="1" applyFont="1" applyBorder="1" applyAlignment="1">
      <alignment horizontal="center" shrinkToFit="1"/>
    </xf>
    <xf numFmtId="223" fontId="35" fillId="0" borderId="20" xfId="0" applyNumberFormat="1" applyFont="1" applyFill="1" applyBorder="1" applyAlignment="1">
      <alignment horizontal="center" vertical="center" shrinkToFit="1"/>
    </xf>
    <xf numFmtId="177" fontId="36" fillId="0" borderId="10" xfId="0" applyNumberFormat="1" applyFont="1" applyFill="1" applyBorder="1" applyAlignment="1">
      <alignment horizontal="center" vertical="center" shrinkToFit="1"/>
    </xf>
    <xf numFmtId="177" fontId="36" fillId="0" borderId="15" xfId="0" applyNumberFormat="1" applyFont="1" applyFill="1" applyBorder="1" applyAlignment="1">
      <alignment horizontal="center" vertical="center" shrinkToFit="1"/>
    </xf>
    <xf numFmtId="176" fontId="30" fillId="0" borderId="13" xfId="0" applyNumberFormat="1" applyFont="1" applyFill="1" applyBorder="1" applyAlignment="1">
      <alignment horizontal="center" vertical="center" shrinkToFit="1"/>
    </xf>
    <xf numFmtId="0" fontId="34" fillId="0" borderId="32" xfId="0" applyFont="1" applyBorder="1" applyAlignment="1">
      <alignment horizontal="left" shrinkToFit="1"/>
    </xf>
    <xf numFmtId="0" fontId="34" fillId="0" borderId="32" xfId="0" applyFont="1" applyBorder="1" applyAlignment="1">
      <alignment shrinkToFit="1"/>
    </xf>
    <xf numFmtId="201" fontId="35" fillId="0" borderId="21" xfId="0" applyNumberFormat="1" applyFont="1" applyFill="1" applyBorder="1" applyAlignment="1">
      <alignment horizontal="center" vertical="center" shrinkToFit="1"/>
    </xf>
    <xf numFmtId="176" fontId="36" fillId="0" borderId="10" xfId="0" applyNumberFormat="1" applyFont="1" applyFill="1" applyBorder="1" applyAlignment="1">
      <alignment horizontal="center" vertical="center" shrinkToFit="1"/>
    </xf>
    <xf numFmtId="0" fontId="34" fillId="11" borderId="32" xfId="0" applyFont="1" applyFill="1" applyBorder="1" applyAlignment="1">
      <alignment horizontal="left" shrinkToFit="1"/>
    </xf>
    <xf numFmtId="176" fontId="36" fillId="0" borderId="15" xfId="0" applyNumberFormat="1" applyFont="1" applyFill="1" applyBorder="1" applyAlignment="1">
      <alignment horizontal="center" vertical="center" shrinkToFit="1"/>
    </xf>
    <xf numFmtId="0" fontId="38" fillId="0" borderId="32" xfId="0" applyFont="1" applyBorder="1" applyAlignment="1">
      <alignment horizontal="left" shrinkToFit="1"/>
    </xf>
    <xf numFmtId="0" fontId="38" fillId="0" borderId="19" xfId="0" applyFont="1" applyBorder="1" applyAlignment="1">
      <alignment horizontal="center" shrinkToFit="1"/>
    </xf>
    <xf numFmtId="0" fontId="34" fillId="0" borderId="32" xfId="0" applyFont="1" applyFill="1" applyBorder="1" applyAlignment="1">
      <alignment horizontal="left" shrinkToFit="1"/>
    </xf>
    <xf numFmtId="187" fontId="30" fillId="0" borderId="13" xfId="0" applyNumberFormat="1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shrinkToFit="1"/>
    </xf>
    <xf numFmtId="187" fontId="33" fillId="0" borderId="10" xfId="0" applyNumberFormat="1" applyFont="1" applyFill="1" applyBorder="1" applyAlignment="1">
      <alignment horizontal="center" vertical="center" shrinkToFit="1"/>
    </xf>
    <xf numFmtId="0" fontId="34" fillId="0" borderId="14" xfId="39" applyFont="1" applyFill="1" applyBorder="1" applyAlignment="1">
      <alignment vertical="center" shrinkToFit="1"/>
      <protection/>
    </xf>
    <xf numFmtId="0" fontId="34" fillId="0" borderId="14" xfId="39" applyFont="1" applyFill="1" applyBorder="1" applyAlignment="1">
      <alignment horizontal="center" vertical="center" shrinkToFit="1"/>
      <protection/>
    </xf>
    <xf numFmtId="176" fontId="34" fillId="0" borderId="14" xfId="39" applyNumberFormat="1" applyFont="1" applyFill="1" applyBorder="1" applyAlignment="1">
      <alignment horizontal="center" vertical="center" shrinkToFit="1"/>
      <protection/>
    </xf>
    <xf numFmtId="176" fontId="38" fillId="0" borderId="14" xfId="0" applyNumberFormat="1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176" fontId="34" fillId="0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vertical="center" shrinkToFit="1"/>
    </xf>
    <xf numFmtId="176" fontId="29" fillId="0" borderId="10" xfId="0" applyNumberFormat="1" applyFont="1" applyFill="1" applyBorder="1" applyAlignment="1">
      <alignment horizontal="center" vertical="center" shrinkToFit="1"/>
    </xf>
    <xf numFmtId="186" fontId="42" fillId="0" borderId="17" xfId="0" applyNumberFormat="1" applyFont="1" applyFill="1" applyBorder="1" applyAlignment="1">
      <alignment horizontal="center" vertical="center" shrinkToFit="1"/>
    </xf>
    <xf numFmtId="177" fontId="34" fillId="0" borderId="10" xfId="0" applyNumberFormat="1" applyFont="1" applyFill="1" applyBorder="1" applyAlignment="1">
      <alignment horizontal="center" vertical="center" shrinkToFit="1"/>
    </xf>
    <xf numFmtId="186" fontId="42" fillId="0" borderId="15" xfId="0" applyNumberFormat="1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187" fontId="39" fillId="0" borderId="10" xfId="0" applyNumberFormat="1" applyFont="1" applyFill="1" applyBorder="1" applyAlignment="1">
      <alignment horizontal="center" vertical="center" shrinkToFit="1"/>
    </xf>
    <xf numFmtId="187" fontId="39" fillId="0" borderId="32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vertical="center"/>
    </xf>
    <xf numFmtId="0" fontId="34" fillId="0" borderId="10" xfId="39" applyFont="1" applyFill="1" applyBorder="1" applyAlignment="1">
      <alignment vertical="center"/>
      <protection/>
    </xf>
    <xf numFmtId="187" fontId="34" fillId="0" borderId="10" xfId="0" applyNumberFormat="1" applyFont="1" applyFill="1" applyBorder="1" applyAlignment="1">
      <alignment horizontal="center" vertical="center" shrinkToFit="1"/>
    </xf>
    <xf numFmtId="0" fontId="33" fillId="0" borderId="10" xfId="39" applyFont="1" applyFill="1" applyBorder="1" applyAlignment="1">
      <alignment vertical="center" shrinkToFit="1"/>
      <protection/>
    </xf>
    <xf numFmtId="0" fontId="33" fillId="0" borderId="10" xfId="39" applyFont="1" applyFill="1" applyBorder="1" applyAlignment="1">
      <alignment horizontal="center" vertical="center" shrinkToFit="1"/>
      <protection/>
    </xf>
    <xf numFmtId="176" fontId="33" fillId="0" borderId="10" xfId="39" applyNumberFormat="1" applyFont="1" applyFill="1" applyBorder="1" applyAlignment="1">
      <alignment horizontal="center" vertical="center" shrinkToFit="1"/>
      <protection/>
    </xf>
    <xf numFmtId="0" fontId="34" fillId="0" borderId="10" xfId="39" applyFont="1" applyFill="1" applyBorder="1" applyAlignment="1">
      <alignment vertical="center" shrinkToFit="1"/>
      <protection/>
    </xf>
    <xf numFmtId="0" fontId="34" fillId="0" borderId="10" xfId="39" applyFont="1" applyFill="1" applyBorder="1" applyAlignment="1">
      <alignment horizontal="center" vertical="center" shrinkToFit="1"/>
      <protection/>
    </xf>
    <xf numFmtId="0" fontId="34" fillId="0" borderId="10" xfId="0" applyNumberFormat="1" applyFont="1" applyFill="1" applyBorder="1" applyAlignment="1">
      <alignment horizontal="left" vertical="center" shrinkToFit="1"/>
    </xf>
    <xf numFmtId="197" fontId="30" fillId="0" borderId="35" xfId="0" applyNumberFormat="1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187" fontId="39" fillId="0" borderId="14" xfId="0" applyNumberFormat="1" applyFont="1" applyFill="1" applyBorder="1" applyAlignment="1">
      <alignment horizontal="center" vertical="center" shrinkToFit="1"/>
    </xf>
    <xf numFmtId="186" fontId="38" fillId="0" borderId="14" xfId="0" applyNumberFormat="1" applyFont="1" applyFill="1" applyBorder="1" applyAlignment="1">
      <alignment horizontal="center" vertical="center" shrinkToFit="1"/>
    </xf>
    <xf numFmtId="186" fontId="39" fillId="0" borderId="10" xfId="0" applyNumberFormat="1" applyFont="1" applyFill="1" applyBorder="1" applyAlignment="1">
      <alignment horizontal="center" vertical="center" shrinkToFit="1"/>
    </xf>
    <xf numFmtId="0" fontId="30" fillId="0" borderId="35" xfId="0" applyNumberFormat="1" applyFont="1" applyFill="1" applyBorder="1" applyAlignment="1">
      <alignment horizontal="center" vertical="center" shrinkToFit="1"/>
    </xf>
    <xf numFmtId="187" fontId="35" fillId="0" borderId="36" xfId="0" applyNumberFormat="1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 shrinkToFit="1"/>
    </xf>
    <xf numFmtId="0" fontId="34" fillId="0" borderId="10" xfId="0" applyFont="1" applyBorder="1" applyAlignment="1">
      <alignment horizontal="left" wrapText="1" shrinkToFit="1"/>
    </xf>
    <xf numFmtId="0" fontId="34" fillId="0" borderId="26" xfId="0" applyNumberFormat="1" applyFont="1" applyBorder="1" applyAlignment="1">
      <alignment horizontal="center" shrinkToFit="1"/>
    </xf>
    <xf numFmtId="0" fontId="34" fillId="0" borderId="15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196" fontId="35" fillId="0" borderId="21" xfId="0" applyNumberFormat="1" applyFont="1" applyFill="1" applyBorder="1" applyAlignment="1">
      <alignment horizontal="center" vertical="center" shrinkToFit="1"/>
    </xf>
    <xf numFmtId="0" fontId="30" fillId="0" borderId="37" xfId="0" applyFont="1" applyFill="1" applyBorder="1" applyAlignment="1">
      <alignment horizontal="left" vertical="center" shrinkToFit="1"/>
    </xf>
    <xf numFmtId="0" fontId="34" fillId="11" borderId="27" xfId="0" applyFont="1" applyFill="1" applyBorder="1" applyAlignment="1">
      <alignment horizontal="left" shrinkToFit="1"/>
    </xf>
    <xf numFmtId="0" fontId="34" fillId="0" borderId="10" xfId="0" applyFont="1" applyFill="1" applyBorder="1" applyAlignment="1">
      <alignment horizontal="center" shrinkToFit="1"/>
    </xf>
    <xf numFmtId="0" fontId="30" fillId="0" borderId="38" xfId="0" applyFont="1" applyFill="1" applyBorder="1" applyAlignment="1">
      <alignment vertical="center"/>
    </xf>
    <xf numFmtId="201" fontId="34" fillId="0" borderId="10" xfId="0" applyNumberFormat="1" applyFont="1" applyFill="1" applyBorder="1" applyAlignment="1">
      <alignment horizontal="center" vertical="center" shrinkToFit="1"/>
    </xf>
    <xf numFmtId="0" fontId="34" fillId="0" borderId="39" xfId="0" applyFont="1" applyFill="1" applyBorder="1" applyAlignment="1">
      <alignment horizontal="center" vertical="center"/>
    </xf>
    <xf numFmtId="176" fontId="35" fillId="0" borderId="40" xfId="0" applyNumberFormat="1" applyFont="1" applyFill="1" applyBorder="1" applyAlignment="1">
      <alignment horizontal="center" vertical="center" shrinkToFit="1"/>
    </xf>
    <xf numFmtId="187" fontId="35" fillId="0" borderId="40" xfId="0" applyNumberFormat="1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187" fontId="35" fillId="0" borderId="10" xfId="0" applyNumberFormat="1" applyFont="1" applyFill="1" applyBorder="1" applyAlignment="1">
      <alignment horizontal="center" vertical="center" shrinkToFit="1"/>
    </xf>
    <xf numFmtId="201" fontId="33" fillId="0" borderId="10" xfId="0" applyNumberFormat="1" applyFont="1" applyFill="1" applyBorder="1" applyAlignment="1">
      <alignment horizontal="center" vertical="center"/>
    </xf>
    <xf numFmtId="187" fontId="35" fillId="0" borderId="0" xfId="0" applyNumberFormat="1" applyFont="1" applyFill="1" applyBorder="1" applyAlignment="1">
      <alignment horizontal="center" vertical="center" shrinkToFit="1"/>
    </xf>
    <xf numFmtId="187" fontId="35" fillId="0" borderId="31" xfId="0" applyNumberFormat="1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vertical="center" shrinkToFit="1"/>
    </xf>
    <xf numFmtId="186" fontId="38" fillId="0" borderId="10" xfId="0" applyNumberFormat="1" applyFont="1" applyFill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center" vertical="center" shrinkToFit="1"/>
    </xf>
    <xf numFmtId="187" fontId="27" fillId="0" borderId="0" xfId="0" applyNumberFormat="1" applyFont="1" applyFill="1" applyAlignment="1">
      <alignment horizontal="center" vertical="center"/>
    </xf>
    <xf numFmtId="0" fontId="30" fillId="0" borderId="41" xfId="0" applyFont="1" applyFill="1" applyBorder="1" applyAlignment="1">
      <alignment horizontal="left" vertical="center" shrinkToFit="1"/>
    </xf>
    <xf numFmtId="0" fontId="30" fillId="0" borderId="42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 textRotation="255" shrinkToFit="1"/>
    </xf>
    <xf numFmtId="0" fontId="34" fillId="0" borderId="43" xfId="0" applyFont="1" applyFill="1" applyBorder="1" applyAlignment="1">
      <alignment horizontal="center" vertical="center" shrinkToFit="1"/>
    </xf>
    <xf numFmtId="195" fontId="45" fillId="0" borderId="43" xfId="0" applyNumberFormat="1" applyFont="1" applyFill="1" applyBorder="1" applyAlignment="1">
      <alignment horizontal="center" vertical="center" shrinkToFit="1"/>
    </xf>
    <xf numFmtId="0" fontId="45" fillId="0" borderId="43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 textRotation="255" shrinkToFit="1"/>
    </xf>
    <xf numFmtId="0" fontId="46" fillId="0" borderId="43" xfId="0" applyFont="1" applyFill="1" applyBorder="1" applyAlignment="1">
      <alignment horizontal="center" vertical="center" shrinkToFit="1"/>
    </xf>
    <xf numFmtId="0" fontId="27" fillId="0" borderId="43" xfId="0" applyFont="1" applyFill="1" applyBorder="1" applyAlignment="1">
      <alignment horizontal="center" vertical="center" textRotation="255" shrinkToFit="1"/>
    </xf>
    <xf numFmtId="0" fontId="25" fillId="0" borderId="43" xfId="39" applyFont="1" applyFill="1" applyBorder="1" applyAlignment="1">
      <alignment horizontal="center" vertical="center" textRotation="255" shrinkToFit="1"/>
      <protection/>
    </xf>
    <xf numFmtId="0" fontId="46" fillId="0" borderId="43" xfId="39" applyFont="1" applyFill="1" applyBorder="1" applyAlignment="1">
      <alignment horizontal="center" vertical="center" shrinkToFit="1"/>
      <protection/>
    </xf>
    <xf numFmtId="195" fontId="45" fillId="0" borderId="44" xfId="0" applyNumberFormat="1" applyFont="1" applyFill="1" applyBorder="1" applyAlignment="1">
      <alignment horizontal="center" vertical="center" shrinkToFit="1"/>
    </xf>
    <xf numFmtId="0" fontId="46" fillId="0" borderId="45" xfId="39" applyFont="1" applyFill="1" applyBorder="1" applyAlignment="1">
      <alignment horizontal="center" vertical="center" shrinkToFit="1"/>
      <protection/>
    </xf>
    <xf numFmtId="0" fontId="34" fillId="0" borderId="45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vertical="center"/>
    </xf>
    <xf numFmtId="201" fontId="30" fillId="0" borderId="47" xfId="0" applyNumberFormat="1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 readingOrder="1"/>
    </xf>
    <xf numFmtId="0" fontId="25" fillId="0" borderId="1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/>
    </xf>
    <xf numFmtId="0" fontId="47" fillId="0" borderId="35" xfId="0" applyFont="1" applyFill="1" applyBorder="1" applyAlignment="1">
      <alignment horizontal="center"/>
    </xf>
    <xf numFmtId="49" fontId="49" fillId="0" borderId="15" xfId="0" applyNumberFormat="1" applyFont="1" applyBorder="1" applyAlignment="1">
      <alignment/>
    </xf>
    <xf numFmtId="0" fontId="50" fillId="0" borderId="15" xfId="0" applyFont="1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left" vertical="center"/>
    </xf>
    <xf numFmtId="0" fontId="25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1" fillId="0" borderId="60" xfId="0" applyFont="1" applyBorder="1" applyAlignment="1">
      <alignment horizontal="center"/>
    </xf>
    <xf numFmtId="202" fontId="25" fillId="0" borderId="19" xfId="0" applyNumberFormat="1" applyFont="1" applyFill="1" applyBorder="1" applyAlignment="1">
      <alignment horizontal="center" vertical="center"/>
    </xf>
    <xf numFmtId="202" fontId="25" fillId="0" borderId="51" xfId="0" applyNumberFormat="1" applyFont="1" applyFill="1" applyBorder="1" applyAlignment="1">
      <alignment horizontal="center" vertical="center"/>
    </xf>
    <xf numFmtId="193" fontId="25" fillId="0" borderId="10" xfId="0" applyNumberFormat="1" applyFont="1" applyFill="1" applyBorder="1" applyAlignment="1">
      <alignment horizontal="center" vertical="center"/>
    </xf>
    <xf numFmtId="193" fontId="25" fillId="0" borderId="35" xfId="0" applyNumberFormat="1" applyFont="1" applyFill="1" applyBorder="1" applyAlignment="1">
      <alignment horizontal="center" vertical="center"/>
    </xf>
    <xf numFmtId="194" fontId="27" fillId="0" borderId="61" xfId="0" applyNumberFormat="1" applyFont="1" applyFill="1" applyBorder="1" applyAlignment="1">
      <alignment horizontal="center" vertical="center" shrinkToFit="1"/>
    </xf>
    <xf numFmtId="194" fontId="27" fillId="0" borderId="62" xfId="0" applyNumberFormat="1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199" fontId="27" fillId="24" borderId="19" xfId="0" applyNumberFormat="1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176" fontId="27" fillId="0" borderId="32" xfId="0" applyNumberFormat="1" applyFont="1" applyFill="1" applyBorder="1" applyAlignment="1">
      <alignment horizontal="center" vertical="center"/>
    </xf>
    <xf numFmtId="0" fontId="34" fillId="25" borderId="34" xfId="0" applyFont="1" applyFill="1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34" fillId="4" borderId="19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 shrinkToFit="1"/>
    </xf>
    <xf numFmtId="0" fontId="27" fillId="0" borderId="66" xfId="0" applyFont="1" applyFill="1" applyBorder="1" applyAlignment="1">
      <alignment horizontal="center" vertical="center" shrinkToFit="1"/>
    </xf>
    <xf numFmtId="0" fontId="27" fillId="0" borderId="48" xfId="0" applyFont="1" applyFill="1" applyBorder="1" applyAlignment="1">
      <alignment horizontal="center" vertical="center" shrinkToFit="1"/>
    </xf>
    <xf numFmtId="202" fontId="25" fillId="0" borderId="10" xfId="0" applyNumberFormat="1" applyFont="1" applyFill="1" applyBorder="1" applyAlignment="1">
      <alignment horizontal="center" vertical="center"/>
    </xf>
    <xf numFmtId="202" fontId="25" fillId="0" borderId="35" xfId="0" applyNumberFormat="1" applyFont="1" applyFill="1" applyBorder="1" applyAlignment="1">
      <alignment horizontal="center" vertical="center"/>
    </xf>
    <xf numFmtId="202" fontId="25" fillId="0" borderId="17" xfId="0" applyNumberFormat="1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textRotation="255" wrapText="1"/>
    </xf>
    <xf numFmtId="0" fontId="27" fillId="0" borderId="11" xfId="0" applyFont="1" applyFill="1" applyBorder="1" applyAlignment="1">
      <alignment horizontal="center" vertical="center" textRotation="255" wrapText="1"/>
    </xf>
    <xf numFmtId="0" fontId="27" fillId="0" borderId="32" xfId="0" applyFont="1" applyFill="1" applyBorder="1" applyAlignment="1">
      <alignment horizontal="center" vertical="center" textRotation="255" wrapText="1"/>
    </xf>
    <xf numFmtId="0" fontId="27" fillId="0" borderId="10" xfId="39" applyFont="1" applyFill="1" applyBorder="1" applyAlignment="1">
      <alignment horizontal="center" vertical="center" textRotation="255" wrapText="1"/>
      <protection/>
    </xf>
    <xf numFmtId="0" fontId="27" fillId="0" borderId="14" xfId="0" applyFont="1" applyFill="1" applyBorder="1" applyAlignment="1">
      <alignment horizontal="center" vertical="center" wrapText="1" readingOrder="1"/>
    </xf>
    <xf numFmtId="0" fontId="27" fillId="0" borderId="32" xfId="0" applyFont="1" applyFill="1" applyBorder="1" applyAlignment="1">
      <alignment horizontal="center" vertical="center" wrapText="1" readingOrder="1"/>
    </xf>
    <xf numFmtId="0" fontId="27" fillId="0" borderId="14" xfId="0" applyFont="1" applyFill="1" applyBorder="1" applyAlignment="1">
      <alignment horizontal="center" vertical="center" wrapText="1" shrinkToFit="1" readingOrder="1"/>
    </xf>
    <xf numFmtId="0" fontId="27" fillId="0" borderId="31" xfId="0" applyFont="1" applyFill="1" applyBorder="1" applyAlignment="1">
      <alignment horizontal="center" vertical="center" wrapText="1" shrinkToFit="1" readingOrder="1"/>
    </xf>
    <xf numFmtId="0" fontId="27" fillId="0" borderId="32" xfId="0" applyFont="1" applyFill="1" applyBorder="1" applyAlignment="1">
      <alignment horizontal="center" vertical="center" wrapText="1" shrinkToFit="1" readingOrder="1"/>
    </xf>
    <xf numFmtId="0" fontId="27" fillId="0" borderId="10" xfId="0" applyFont="1" applyFill="1" applyBorder="1" applyAlignment="1">
      <alignment horizontal="center" vertical="center" textRotation="255" wrapText="1"/>
    </xf>
    <xf numFmtId="0" fontId="27" fillId="0" borderId="19" xfId="0" applyFont="1" applyFill="1" applyBorder="1" applyAlignment="1">
      <alignment horizontal="center" vertical="center" textRotation="255" wrapText="1"/>
    </xf>
    <xf numFmtId="0" fontId="27" fillId="0" borderId="67" xfId="39" applyFont="1" applyFill="1" applyBorder="1" applyAlignment="1">
      <alignment horizontal="center" vertical="center" textRotation="255" wrapText="1"/>
      <protection/>
    </xf>
    <xf numFmtId="0" fontId="27" fillId="0" borderId="68" xfId="39" applyFont="1" applyFill="1" applyBorder="1" applyAlignment="1">
      <alignment horizontal="center" vertical="center" textRotation="255" wrapText="1"/>
      <protection/>
    </xf>
    <xf numFmtId="0" fontId="27" fillId="0" borderId="69" xfId="39" applyFont="1" applyFill="1" applyBorder="1" applyAlignment="1">
      <alignment horizontal="center" vertical="center" textRotation="255" wrapText="1"/>
      <protection/>
    </xf>
    <xf numFmtId="0" fontId="27" fillId="0" borderId="14" xfId="39" applyFont="1" applyFill="1" applyBorder="1" applyAlignment="1">
      <alignment horizontal="center" vertical="center" textRotation="255" shrinkToFit="1"/>
      <protection/>
    </xf>
    <xf numFmtId="0" fontId="27" fillId="0" borderId="31" xfId="39" applyFont="1" applyFill="1" applyBorder="1" applyAlignment="1">
      <alignment horizontal="center" vertical="center" textRotation="255" shrinkToFit="1"/>
      <protection/>
    </xf>
    <xf numFmtId="0" fontId="27" fillId="0" borderId="11" xfId="39" applyFont="1" applyFill="1" applyBorder="1" applyAlignment="1">
      <alignment horizontal="center" vertical="center" textRotation="255" shrinkToFit="1"/>
      <protection/>
    </xf>
    <xf numFmtId="0" fontId="27" fillId="0" borderId="32" xfId="39" applyFont="1" applyFill="1" applyBorder="1" applyAlignment="1">
      <alignment horizontal="center" vertical="center" textRotation="255" shrinkToFit="1"/>
      <protection/>
    </xf>
    <xf numFmtId="0" fontId="27" fillId="0" borderId="14" xfId="39" applyFont="1" applyFill="1" applyBorder="1" applyAlignment="1">
      <alignment horizontal="center" vertical="center" textRotation="255" wrapText="1"/>
      <protection/>
    </xf>
    <xf numFmtId="0" fontId="27" fillId="0" borderId="31" xfId="39" applyFont="1" applyFill="1" applyBorder="1" applyAlignment="1">
      <alignment horizontal="center" vertical="center" textRotation="255" wrapText="1"/>
      <protection/>
    </xf>
    <xf numFmtId="0" fontId="27" fillId="0" borderId="11" xfId="39" applyFont="1" applyFill="1" applyBorder="1" applyAlignment="1">
      <alignment horizontal="center" vertical="center" textRotation="255" wrapText="1"/>
      <protection/>
    </xf>
    <xf numFmtId="0" fontId="27" fillId="0" borderId="32" xfId="39" applyFont="1" applyFill="1" applyBorder="1" applyAlignment="1">
      <alignment horizontal="center" vertical="center" textRotation="255" wrapText="1"/>
      <protection/>
    </xf>
    <xf numFmtId="0" fontId="27" fillId="0" borderId="70" xfId="0" applyFont="1" applyFill="1" applyBorder="1" applyAlignment="1">
      <alignment horizontal="center" vertical="center" textRotation="255" wrapText="1"/>
    </xf>
    <xf numFmtId="0" fontId="27" fillId="0" borderId="71" xfId="0" applyFont="1" applyFill="1" applyBorder="1" applyAlignment="1">
      <alignment horizontal="center" vertical="center" textRotation="255" wrapText="1"/>
    </xf>
    <xf numFmtId="0" fontId="27" fillId="0" borderId="72" xfId="0" applyFont="1" applyFill="1" applyBorder="1" applyAlignment="1">
      <alignment horizontal="center" vertical="center" textRotation="255" wrapText="1"/>
    </xf>
    <xf numFmtId="0" fontId="27" fillId="0" borderId="73" xfId="0" applyFont="1" applyFill="1" applyBorder="1" applyAlignment="1">
      <alignment horizontal="center" vertical="center" textRotation="255" wrapText="1"/>
    </xf>
    <xf numFmtId="0" fontId="27" fillId="0" borderId="74" xfId="0" applyFont="1" applyFill="1" applyBorder="1" applyAlignment="1">
      <alignment horizontal="center" vertical="center" textRotation="255" wrapText="1"/>
    </xf>
    <xf numFmtId="202" fontId="25" fillId="0" borderId="50" xfId="0" applyNumberFormat="1" applyFont="1" applyFill="1" applyBorder="1" applyAlignment="1">
      <alignment horizontal="center" vertical="center"/>
    </xf>
    <xf numFmtId="193" fontId="25" fillId="0" borderId="14" xfId="0" applyNumberFormat="1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 textRotation="255" shrinkToFit="1"/>
    </xf>
    <xf numFmtId="0" fontId="27" fillId="0" borderId="31" xfId="0" applyFont="1" applyFill="1" applyBorder="1" applyAlignment="1">
      <alignment horizontal="center" vertical="center" textRotation="255" shrinkToFit="1"/>
    </xf>
    <xf numFmtId="0" fontId="27" fillId="0" borderId="32" xfId="0" applyFont="1" applyFill="1" applyBorder="1" applyAlignment="1">
      <alignment horizontal="center" vertical="center" textRotation="255" shrinkToFit="1"/>
    </xf>
    <xf numFmtId="192" fontId="27" fillId="0" borderId="61" xfId="39" applyNumberFormat="1" applyFont="1" applyFill="1" applyBorder="1" applyAlignment="1">
      <alignment horizontal="center" vertical="center" shrinkToFit="1"/>
      <protection/>
    </xf>
    <xf numFmtId="192" fontId="27" fillId="0" borderId="62" xfId="39" applyNumberFormat="1" applyFont="1" applyFill="1" applyBorder="1" applyAlignment="1">
      <alignment horizontal="center" vertical="center" shrinkToFit="1"/>
      <protection/>
    </xf>
    <xf numFmtId="192" fontId="27" fillId="0" borderId="76" xfId="39" applyNumberFormat="1" applyFont="1" applyFill="1" applyBorder="1" applyAlignment="1">
      <alignment horizontal="center" vertical="center" shrinkToFit="1"/>
      <protection/>
    </xf>
    <xf numFmtId="190" fontId="27" fillId="0" borderId="61" xfId="0" applyNumberFormat="1" applyFont="1" applyFill="1" applyBorder="1" applyAlignment="1">
      <alignment horizontal="center" vertical="center" shrinkToFit="1"/>
    </xf>
    <xf numFmtId="190" fontId="27" fillId="0" borderId="62" xfId="0" applyNumberFormat="1" applyFont="1" applyFill="1" applyBorder="1" applyAlignment="1">
      <alignment horizontal="center" vertical="center" shrinkToFit="1"/>
    </xf>
    <xf numFmtId="190" fontId="27" fillId="0" borderId="76" xfId="0" applyNumberFormat="1" applyFont="1" applyFill="1" applyBorder="1" applyAlignment="1">
      <alignment horizontal="center" vertical="center" shrinkToFit="1"/>
    </xf>
    <xf numFmtId="189" fontId="27" fillId="0" borderId="61" xfId="0" applyNumberFormat="1" applyFont="1" applyFill="1" applyBorder="1" applyAlignment="1">
      <alignment horizontal="center" vertical="center" shrinkToFit="1"/>
    </xf>
    <xf numFmtId="189" fontId="27" fillId="0" borderId="62" xfId="0" applyNumberFormat="1" applyFont="1" applyFill="1" applyBorder="1" applyAlignment="1">
      <alignment horizontal="center" vertical="center" shrinkToFit="1"/>
    </xf>
    <xf numFmtId="189" fontId="27" fillId="0" borderId="76" xfId="0" applyNumberFormat="1" applyFont="1" applyFill="1" applyBorder="1" applyAlignment="1">
      <alignment horizontal="center" vertical="center" shrinkToFit="1"/>
    </xf>
    <xf numFmtId="199" fontId="27" fillId="24" borderId="17" xfId="0" applyNumberFormat="1" applyFont="1" applyFill="1" applyBorder="1" applyAlignment="1">
      <alignment horizontal="center" vertical="center" shrinkToFit="1"/>
    </xf>
    <xf numFmtId="0" fontId="27" fillId="0" borderId="75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77" xfId="0" applyFont="1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215" fontId="27" fillId="0" borderId="79" xfId="0" applyNumberFormat="1" applyFont="1" applyFill="1" applyBorder="1" applyAlignment="1">
      <alignment horizontal="center" vertical="center" shrinkToFit="1"/>
    </xf>
    <xf numFmtId="0" fontId="0" fillId="0" borderId="80" xfId="0" applyBorder="1" applyAlignment="1">
      <alignment vertical="center" shrinkToFit="1"/>
    </xf>
    <xf numFmtId="0" fontId="27" fillId="0" borderId="46" xfId="0" applyFont="1" applyFill="1" applyBorder="1" applyAlignment="1">
      <alignment horizontal="center" vertical="center" textRotation="255" shrinkToFit="1"/>
    </xf>
    <xf numFmtId="0" fontId="27" fillId="0" borderId="68" xfId="0" applyFont="1" applyFill="1" applyBorder="1" applyAlignment="1">
      <alignment horizontal="center" vertical="center" textRotation="255" shrinkToFit="1"/>
    </xf>
    <xf numFmtId="0" fontId="27" fillId="0" borderId="69" xfId="0" applyFont="1" applyFill="1" applyBorder="1" applyAlignment="1">
      <alignment horizontal="center" vertical="center" textRotation="255" shrinkToFit="1"/>
    </xf>
    <xf numFmtId="0" fontId="27" fillId="0" borderId="16" xfId="0" applyFont="1" applyFill="1" applyBorder="1" applyAlignment="1">
      <alignment horizontal="center" vertical="center" textRotation="255" shrinkToFit="1"/>
    </xf>
    <xf numFmtId="0" fontId="27" fillId="0" borderId="17" xfId="0" applyFont="1" applyFill="1" applyBorder="1" applyAlignment="1">
      <alignment horizontal="center" vertical="center" textRotation="255" shrinkToFit="1"/>
    </xf>
    <xf numFmtId="191" fontId="27" fillId="0" borderId="61" xfId="0" applyNumberFormat="1" applyFont="1" applyFill="1" applyBorder="1" applyAlignment="1">
      <alignment horizontal="center" vertical="center" shrinkToFit="1"/>
    </xf>
    <xf numFmtId="191" fontId="27" fillId="0" borderId="62" xfId="0" applyNumberFormat="1" applyFont="1" applyFill="1" applyBorder="1" applyAlignment="1">
      <alignment horizontal="center" vertical="center" shrinkToFit="1"/>
    </xf>
    <xf numFmtId="191" fontId="27" fillId="0" borderId="76" xfId="0" applyNumberFormat="1" applyFont="1" applyFill="1" applyBorder="1" applyAlignment="1">
      <alignment horizontal="center" vertical="center" shrinkToFit="1"/>
    </xf>
    <xf numFmtId="0" fontId="27" fillId="0" borderId="75" xfId="39" applyFont="1" applyFill="1" applyBorder="1" applyAlignment="1">
      <alignment horizontal="center" vertical="center" textRotation="255" shrinkToFit="1"/>
      <protection/>
    </xf>
    <xf numFmtId="199" fontId="27" fillId="24" borderId="19" xfId="39" applyNumberFormat="1" applyFont="1" applyFill="1" applyBorder="1" applyAlignment="1">
      <alignment horizontal="center" vertical="center" shrinkToFit="1"/>
      <protection/>
    </xf>
    <xf numFmtId="199" fontId="27" fillId="24" borderId="17" xfId="39" applyNumberFormat="1" applyFont="1" applyFill="1" applyBorder="1" applyAlignment="1">
      <alignment horizontal="center" vertical="center" shrinkToFit="1"/>
      <protection/>
    </xf>
    <xf numFmtId="0" fontId="27" fillId="0" borderId="81" xfId="0" applyFont="1" applyFill="1" applyBorder="1" applyAlignment="1">
      <alignment horizontal="center" vertical="center" textRotation="255" wrapText="1"/>
    </xf>
    <xf numFmtId="0" fontId="27" fillId="0" borderId="17" xfId="0" applyFont="1" applyFill="1" applyBorder="1" applyAlignment="1">
      <alignment horizontal="center" vertical="center" textRotation="255" wrapText="1"/>
    </xf>
    <xf numFmtId="0" fontId="27" fillId="0" borderId="30" xfId="0" applyFont="1" applyFill="1" applyBorder="1" applyAlignment="1">
      <alignment horizontal="center" vertical="center" textRotation="255" wrapText="1"/>
    </xf>
    <xf numFmtId="0" fontId="27" fillId="0" borderId="3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27" fillId="0" borderId="27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 textRotation="255" shrinkToFit="1"/>
    </xf>
    <xf numFmtId="0" fontId="27" fillId="0" borderId="30" xfId="0" applyFont="1" applyFill="1" applyBorder="1" applyAlignment="1">
      <alignment horizontal="center" vertical="center" textRotation="255" shrinkToFit="1"/>
    </xf>
    <xf numFmtId="0" fontId="27" fillId="0" borderId="67" xfId="0" applyFont="1" applyFill="1" applyBorder="1" applyAlignment="1">
      <alignment horizontal="center" vertical="center" textRotation="255" wrapText="1"/>
    </xf>
    <xf numFmtId="0" fontId="27" fillId="0" borderId="68" xfId="0" applyFont="1" applyFill="1" applyBorder="1" applyAlignment="1">
      <alignment horizontal="center" vertical="center" textRotation="255" wrapText="1"/>
    </xf>
    <xf numFmtId="0" fontId="27" fillId="0" borderId="69" xfId="0" applyFont="1" applyFill="1" applyBorder="1" applyAlignment="1">
      <alignment horizontal="center" vertical="center" textRotation="255" wrapText="1"/>
    </xf>
    <xf numFmtId="0" fontId="28" fillId="0" borderId="58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2 4" xfId="36"/>
    <cellStyle name="一般 3" xfId="37"/>
    <cellStyle name="一般 4" xfId="38"/>
    <cellStyle name="一般_Sheet1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Followed Hyperlink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J55"/>
  <sheetViews>
    <sheetView tabSelected="1" zoomScale="75" zoomScaleNormal="75" workbookViewId="0" topLeftCell="C7">
      <selection activeCell="D8" sqref="D8:G8"/>
    </sheetView>
  </sheetViews>
  <sheetFormatPr defaultColWidth="6.125" defaultRowHeight="22.5" customHeight="1"/>
  <cols>
    <col min="1" max="1" width="14.625" style="1" hidden="1" customWidth="1"/>
    <col min="2" max="2" width="8.625" style="1" hidden="1" customWidth="1"/>
    <col min="3" max="3" width="5.125" style="5" customWidth="1"/>
    <col min="4" max="4" width="17.625" style="1" customWidth="1"/>
    <col min="5" max="5" width="5.875" style="251" hidden="1" customWidth="1"/>
    <col min="6" max="6" width="15.625" style="1" customWidth="1"/>
    <col min="7" max="7" width="8.25390625" style="1" hidden="1" customWidth="1"/>
    <col min="8" max="8" width="8.625" style="1" hidden="1" customWidth="1"/>
    <col min="9" max="9" width="5.125" style="5" customWidth="1"/>
    <col min="10" max="10" width="17.625" style="1" customWidth="1"/>
    <col min="11" max="11" width="5.875" style="1" hidden="1" customWidth="1"/>
    <col min="12" max="12" width="15.625" style="1" customWidth="1"/>
    <col min="13" max="13" width="10.625" style="1" hidden="1" customWidth="1"/>
    <col min="14" max="14" width="8.625" style="1" hidden="1" customWidth="1"/>
    <col min="15" max="15" width="5.125" style="5" customWidth="1"/>
    <col min="16" max="16" width="17.625" style="1" customWidth="1"/>
    <col min="17" max="17" width="5.875" style="1" hidden="1" customWidth="1"/>
    <col min="18" max="18" width="15.625" style="1" customWidth="1"/>
    <col min="19" max="19" width="10.625" style="1" hidden="1" customWidth="1"/>
    <col min="20" max="20" width="8.625" style="1" hidden="1" customWidth="1"/>
    <col min="21" max="21" width="5.125" style="5" customWidth="1"/>
    <col min="22" max="22" width="17.625" style="1" customWidth="1"/>
    <col min="23" max="23" width="5.875" style="1" hidden="1" customWidth="1"/>
    <col min="24" max="24" width="15.625" style="1" customWidth="1"/>
    <col min="25" max="25" width="10.625" style="1" hidden="1" customWidth="1"/>
    <col min="26" max="26" width="8.625" style="1" hidden="1" customWidth="1"/>
    <col min="27" max="27" width="5.125" style="5" customWidth="1"/>
    <col min="28" max="28" width="17.625" style="1" customWidth="1"/>
    <col min="29" max="29" width="5.875" style="1" hidden="1" customWidth="1"/>
    <col min="30" max="30" width="15.625" style="1" customWidth="1"/>
    <col min="31" max="31" width="10.50390625" style="1" hidden="1" customWidth="1"/>
    <col min="32" max="34" width="6.125" style="1" customWidth="1"/>
    <col min="35" max="35" width="0" style="1" hidden="1" customWidth="1"/>
    <col min="36" max="16384" width="6.125" style="1" customWidth="1"/>
  </cols>
  <sheetData>
    <row r="1" spans="3:10" ht="18" customHeight="1" hidden="1">
      <c r="C1" s="348"/>
      <c r="D1" s="2"/>
      <c r="E1" s="3"/>
      <c r="F1" s="2"/>
      <c r="G1" s="2"/>
      <c r="H1" s="2"/>
      <c r="I1" s="349"/>
      <c r="J1" s="349"/>
    </row>
    <row r="2" spans="3:22" ht="18" customHeight="1" hidden="1">
      <c r="C2" s="348"/>
      <c r="D2" s="2"/>
      <c r="E2" s="6"/>
      <c r="F2" s="4"/>
      <c r="G2" s="2"/>
      <c r="H2" s="2"/>
      <c r="I2" s="350"/>
      <c r="J2" s="351"/>
      <c r="V2" s="7"/>
    </row>
    <row r="3" spans="3:10" ht="18" customHeight="1" hidden="1">
      <c r="C3" s="348"/>
      <c r="D3" s="2"/>
      <c r="E3" s="6"/>
      <c r="F3" s="4"/>
      <c r="G3" s="2"/>
      <c r="H3" s="2"/>
      <c r="I3" s="350"/>
      <c r="J3" s="351"/>
    </row>
    <row r="4" spans="3:22" ht="18" customHeight="1" hidden="1">
      <c r="C4" s="348"/>
      <c r="D4" s="2"/>
      <c r="E4" s="6"/>
      <c r="F4" s="4"/>
      <c r="G4" s="2"/>
      <c r="H4" s="2"/>
      <c r="I4" s="350"/>
      <c r="J4" s="351"/>
      <c r="V4" s="7"/>
    </row>
    <row r="5" spans="3:10" ht="18" customHeight="1" hidden="1">
      <c r="C5" s="348"/>
      <c r="D5" s="2"/>
      <c r="E5" s="6"/>
      <c r="F5" s="4"/>
      <c r="G5" s="2"/>
      <c r="H5" s="2"/>
      <c r="I5" s="350"/>
      <c r="J5" s="351"/>
    </row>
    <row r="6" spans="3:31" ht="18" customHeight="1" hidden="1">
      <c r="C6" s="348"/>
      <c r="D6" s="2"/>
      <c r="E6" s="6"/>
      <c r="F6" s="4"/>
      <c r="G6" s="2"/>
      <c r="H6" s="2"/>
      <c r="I6" s="350"/>
      <c r="J6" s="351"/>
      <c r="K6" s="8"/>
      <c r="L6" s="9"/>
      <c r="M6" s="9"/>
      <c r="N6" s="9"/>
      <c r="O6" s="10"/>
      <c r="P6" s="9"/>
      <c r="Q6" s="9"/>
      <c r="R6" s="9"/>
      <c r="S6" s="9"/>
      <c r="T6" s="9"/>
      <c r="U6" s="10"/>
      <c r="V6" s="9"/>
      <c r="W6" s="9"/>
      <c r="X6" s="9"/>
      <c r="Y6" s="9"/>
      <c r="Z6" s="9"/>
      <c r="AA6" s="10"/>
      <c r="AB6" s="9"/>
      <c r="AC6" s="9"/>
      <c r="AD6" s="9"/>
      <c r="AE6" s="9"/>
    </row>
    <row r="7" spans="2:31" s="11" customFormat="1" ht="30.75" customHeight="1" thickBot="1">
      <c r="B7" s="12"/>
      <c r="C7" s="347" t="s">
        <v>0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13"/>
    </row>
    <row r="8" spans="1:32" s="14" customFormat="1" ht="24.75" customHeight="1">
      <c r="A8" s="320" t="s">
        <v>1</v>
      </c>
      <c r="B8" s="321"/>
      <c r="C8" s="324" t="s">
        <v>2</v>
      </c>
      <c r="D8" s="313">
        <v>41022</v>
      </c>
      <c r="E8" s="314"/>
      <c r="F8" s="314"/>
      <c r="G8" s="315"/>
      <c r="H8" s="317" t="s">
        <v>3</v>
      </c>
      <c r="I8" s="304" t="s">
        <v>2</v>
      </c>
      <c r="J8" s="310">
        <f>D8+1</f>
        <v>41023</v>
      </c>
      <c r="K8" s="311"/>
      <c r="L8" s="311"/>
      <c r="M8" s="312"/>
      <c r="N8" s="317" t="s">
        <v>3</v>
      </c>
      <c r="O8" s="304" t="s">
        <v>4</v>
      </c>
      <c r="P8" s="329">
        <f>J8+1</f>
        <v>41024</v>
      </c>
      <c r="Q8" s="330"/>
      <c r="R8" s="330"/>
      <c r="S8" s="331"/>
      <c r="T8" s="317" t="s">
        <v>3</v>
      </c>
      <c r="U8" s="332" t="s">
        <v>2</v>
      </c>
      <c r="V8" s="307">
        <f>P8+1</f>
        <v>41025</v>
      </c>
      <c r="W8" s="308"/>
      <c r="X8" s="308"/>
      <c r="Y8" s="309"/>
      <c r="Z8" s="317" t="s">
        <v>3</v>
      </c>
      <c r="AA8" s="304" t="s">
        <v>2</v>
      </c>
      <c r="AB8" s="257">
        <f>V8+1</f>
        <v>41026</v>
      </c>
      <c r="AC8" s="258"/>
      <c r="AD8" s="258"/>
      <c r="AE8" s="259"/>
      <c r="AF8" s="269" t="s">
        <v>3</v>
      </c>
    </row>
    <row r="9" spans="1:32" s="14" customFormat="1" ht="21.75" customHeight="1">
      <c r="A9" s="322"/>
      <c r="B9" s="323"/>
      <c r="C9" s="325"/>
      <c r="D9" s="15" t="s">
        <v>5</v>
      </c>
      <c r="E9" s="16"/>
      <c r="F9" s="260">
        <v>255</v>
      </c>
      <c r="G9" s="316"/>
      <c r="H9" s="318"/>
      <c r="I9" s="305"/>
      <c r="J9" s="15" t="s">
        <v>5</v>
      </c>
      <c r="K9" s="15"/>
      <c r="L9" s="260">
        <f>F9</f>
        <v>255</v>
      </c>
      <c r="M9" s="316"/>
      <c r="N9" s="318"/>
      <c r="O9" s="305"/>
      <c r="P9" s="15" t="s">
        <v>5</v>
      </c>
      <c r="Q9" s="15"/>
      <c r="R9" s="260">
        <f>F9</f>
        <v>255</v>
      </c>
      <c r="S9" s="316"/>
      <c r="T9" s="318"/>
      <c r="U9" s="290"/>
      <c r="V9" s="17" t="s">
        <v>5</v>
      </c>
      <c r="W9" s="17"/>
      <c r="X9" s="333">
        <f>F9</f>
        <v>255</v>
      </c>
      <c r="Y9" s="334"/>
      <c r="Z9" s="318"/>
      <c r="AA9" s="305"/>
      <c r="AB9" s="15" t="s">
        <v>5</v>
      </c>
      <c r="AC9" s="15"/>
      <c r="AD9" s="260">
        <f>F9</f>
        <v>255</v>
      </c>
      <c r="AE9" s="261"/>
      <c r="AF9" s="270"/>
    </row>
    <row r="10" spans="1:32" s="14" customFormat="1" ht="22.5" customHeight="1">
      <c r="A10" s="18"/>
      <c r="B10" s="19"/>
      <c r="C10" s="326"/>
      <c r="D10" s="15" t="s">
        <v>6</v>
      </c>
      <c r="E10" s="20" t="s">
        <v>7</v>
      </c>
      <c r="F10" s="21" t="s">
        <v>8</v>
      </c>
      <c r="G10" s="22" t="s">
        <v>9</v>
      </c>
      <c r="H10" s="319"/>
      <c r="I10" s="306"/>
      <c r="J10" s="15" t="s">
        <v>6</v>
      </c>
      <c r="K10" s="23" t="s">
        <v>7</v>
      </c>
      <c r="L10" s="21" t="s">
        <v>8</v>
      </c>
      <c r="M10" s="22" t="s">
        <v>9</v>
      </c>
      <c r="N10" s="319"/>
      <c r="O10" s="306"/>
      <c r="P10" s="24" t="s">
        <v>6</v>
      </c>
      <c r="Q10" s="25" t="s">
        <v>7</v>
      </c>
      <c r="R10" s="26" t="s">
        <v>8</v>
      </c>
      <c r="S10" s="22" t="s">
        <v>9</v>
      </c>
      <c r="T10" s="319"/>
      <c r="U10" s="292"/>
      <c r="V10" s="17" t="s">
        <v>6</v>
      </c>
      <c r="W10" s="27" t="s">
        <v>7</v>
      </c>
      <c r="X10" s="28" t="s">
        <v>8</v>
      </c>
      <c r="Y10" s="29" t="s">
        <v>9</v>
      </c>
      <c r="Z10" s="319"/>
      <c r="AA10" s="306"/>
      <c r="AB10" s="15" t="s">
        <v>6</v>
      </c>
      <c r="AC10" s="23" t="s">
        <v>7</v>
      </c>
      <c r="AD10" s="21" t="s">
        <v>8</v>
      </c>
      <c r="AE10" s="30" t="s">
        <v>9</v>
      </c>
      <c r="AF10" s="271"/>
    </row>
    <row r="11" spans="1:32" s="51" customFormat="1" ht="22.5" customHeight="1">
      <c r="A11" s="31"/>
      <c r="B11" s="32"/>
      <c r="C11" s="279" t="s">
        <v>10</v>
      </c>
      <c r="D11" s="33"/>
      <c r="E11" s="34"/>
      <c r="F11" s="35"/>
      <c r="G11" s="36"/>
      <c r="H11" s="37"/>
      <c r="I11" s="279" t="s">
        <v>11</v>
      </c>
      <c r="J11" s="38" t="s">
        <v>12</v>
      </c>
      <c r="K11" s="39">
        <v>3</v>
      </c>
      <c r="L11" s="40">
        <f>K11*$L$9/1000</f>
        <v>0.765</v>
      </c>
      <c r="M11" s="36"/>
      <c r="N11" s="41">
        <f>M11*K11/1000</f>
        <v>0</v>
      </c>
      <c r="O11" s="284" t="s">
        <v>13</v>
      </c>
      <c r="P11" s="42" t="s">
        <v>14</v>
      </c>
      <c r="Q11" s="43">
        <v>130</v>
      </c>
      <c r="R11" s="44">
        <f aca="true" t="shared" si="0" ref="R11:R18">Q11*$R$9/1000</f>
        <v>33.15</v>
      </c>
      <c r="S11" s="45"/>
      <c r="T11" s="37">
        <f>S11*Q14/1000</f>
        <v>0</v>
      </c>
      <c r="U11" s="281" t="s">
        <v>15</v>
      </c>
      <c r="V11" s="41"/>
      <c r="W11" s="41"/>
      <c r="X11" s="46"/>
      <c r="Y11" s="47"/>
      <c r="Z11" s="41">
        <f>Y11*W11/1000</f>
        <v>0</v>
      </c>
      <c r="AA11" s="281" t="s">
        <v>16</v>
      </c>
      <c r="AB11" s="41" t="s">
        <v>17</v>
      </c>
      <c r="AC11" s="41">
        <v>3</v>
      </c>
      <c r="AD11" s="48">
        <f>AC11*$AD$9/1000</f>
        <v>0.765</v>
      </c>
      <c r="AE11" s="49"/>
      <c r="AF11" s="50">
        <f>AE11*AC11/1000</f>
        <v>0</v>
      </c>
    </row>
    <row r="12" spans="1:32" s="51" customFormat="1" ht="22.5" customHeight="1">
      <c r="A12" s="52"/>
      <c r="B12" s="32"/>
      <c r="C12" s="226"/>
      <c r="D12" s="53"/>
      <c r="E12" s="54"/>
      <c r="F12" s="55"/>
      <c r="G12" s="36"/>
      <c r="H12" s="37"/>
      <c r="I12" s="226"/>
      <c r="J12" s="56"/>
      <c r="K12" s="39"/>
      <c r="L12" s="39"/>
      <c r="M12" s="36"/>
      <c r="N12" s="41"/>
      <c r="O12" s="284"/>
      <c r="P12" s="42" t="s">
        <v>19</v>
      </c>
      <c r="Q12" s="57">
        <v>8</v>
      </c>
      <c r="R12" s="44">
        <f t="shared" si="0"/>
        <v>2.04</v>
      </c>
      <c r="S12" s="45"/>
      <c r="T12" s="37"/>
      <c r="U12" s="282"/>
      <c r="V12" s="15"/>
      <c r="W12" s="15"/>
      <c r="X12" s="58"/>
      <c r="Y12" s="47"/>
      <c r="Z12" s="41"/>
      <c r="AA12" s="282"/>
      <c r="AB12" s="15"/>
      <c r="AC12" s="15"/>
      <c r="AD12" s="58"/>
      <c r="AE12" s="49"/>
      <c r="AF12" s="50"/>
    </row>
    <row r="13" spans="1:32" s="51" customFormat="1" ht="22.5" customHeight="1">
      <c r="A13" s="52"/>
      <c r="B13" s="32"/>
      <c r="C13" s="280"/>
      <c r="D13" s="59"/>
      <c r="E13" s="59"/>
      <c r="F13" s="34"/>
      <c r="G13" s="36"/>
      <c r="H13" s="37"/>
      <c r="I13" s="280"/>
      <c r="J13" s="60"/>
      <c r="K13" s="60"/>
      <c r="L13" s="56"/>
      <c r="M13" s="36"/>
      <c r="N13" s="41">
        <f>M13*K13/1000</f>
        <v>0</v>
      </c>
      <c r="O13" s="284"/>
      <c r="P13" s="42" t="s">
        <v>20</v>
      </c>
      <c r="Q13" s="57">
        <v>12</v>
      </c>
      <c r="R13" s="44">
        <f t="shared" si="0"/>
        <v>3.06</v>
      </c>
      <c r="S13" s="45"/>
      <c r="T13" s="37">
        <f aca="true" t="shared" si="1" ref="T13:T18">S13*Q16/1000</f>
        <v>0</v>
      </c>
      <c r="U13" s="283"/>
      <c r="V13" s="61"/>
      <c r="W13" s="62"/>
      <c r="X13" s="61"/>
      <c r="Y13" s="63"/>
      <c r="Z13" s="41">
        <f>Y13*W13/1000</f>
        <v>0</v>
      </c>
      <c r="AA13" s="283"/>
      <c r="AB13" s="266" t="s">
        <v>21</v>
      </c>
      <c r="AC13" s="267"/>
      <c r="AD13" s="268"/>
      <c r="AE13" s="49"/>
      <c r="AF13" s="50">
        <f>AE13*AC13/1000</f>
        <v>0</v>
      </c>
    </row>
    <row r="14" spans="1:32" s="51" customFormat="1" ht="22.5" customHeight="1">
      <c r="A14" s="64"/>
      <c r="B14" s="19"/>
      <c r="C14" s="286" t="s">
        <v>22</v>
      </c>
      <c r="D14" s="65" t="s">
        <v>19</v>
      </c>
      <c r="E14" s="66">
        <v>40</v>
      </c>
      <c r="F14" s="67">
        <f>E14*$F$9/1000</f>
        <v>10.2</v>
      </c>
      <c r="G14" s="68"/>
      <c r="H14" s="41"/>
      <c r="I14" s="275" t="s">
        <v>23</v>
      </c>
      <c r="J14" s="69" t="s">
        <v>24</v>
      </c>
      <c r="K14" s="70">
        <v>50</v>
      </c>
      <c r="L14" s="44">
        <f>K14*$L$9/1000</f>
        <v>12.75</v>
      </c>
      <c r="M14" s="36"/>
      <c r="N14" s="41">
        <f>M14*K14*60/1000</f>
        <v>0</v>
      </c>
      <c r="O14" s="284"/>
      <c r="P14" s="42" t="s">
        <v>25</v>
      </c>
      <c r="Q14" s="57">
        <v>5</v>
      </c>
      <c r="R14" s="44">
        <f t="shared" si="0"/>
        <v>1.275</v>
      </c>
      <c r="S14" s="36"/>
      <c r="T14" s="41">
        <f t="shared" si="1"/>
        <v>0</v>
      </c>
      <c r="U14" s="293" t="s">
        <v>26</v>
      </c>
      <c r="V14" s="71" t="s">
        <v>27</v>
      </c>
      <c r="W14" s="72">
        <v>1</v>
      </c>
      <c r="X14" s="73">
        <f>X9</f>
        <v>255</v>
      </c>
      <c r="Y14" s="36"/>
      <c r="Z14" s="41">
        <f>Y14*W15/1000</f>
        <v>0</v>
      </c>
      <c r="AA14" s="275" t="s">
        <v>28</v>
      </c>
      <c r="AB14" s="65" t="s">
        <v>29</v>
      </c>
      <c r="AC14" s="43">
        <v>35</v>
      </c>
      <c r="AD14" s="46">
        <f>AC14*$AD$9/1000</f>
        <v>8.925</v>
      </c>
      <c r="AE14" s="74"/>
      <c r="AF14" s="50">
        <f>AE14*AC15/1000</f>
        <v>0</v>
      </c>
    </row>
    <row r="15" spans="1:32" s="51" customFormat="1" ht="22.5" customHeight="1">
      <c r="A15" s="75"/>
      <c r="B15" s="76"/>
      <c r="C15" s="287"/>
      <c r="D15" s="77" t="s">
        <v>30</v>
      </c>
      <c r="E15" s="78">
        <v>40</v>
      </c>
      <c r="F15" s="44">
        <f>E15*$F$9/1000</f>
        <v>10.2</v>
      </c>
      <c r="G15" s="68"/>
      <c r="H15" s="41"/>
      <c r="I15" s="275"/>
      <c r="J15" s="69" t="s">
        <v>31</v>
      </c>
      <c r="K15" s="79">
        <v>60</v>
      </c>
      <c r="L15" s="44">
        <f>K15*$L$9/1000</f>
        <v>15.3</v>
      </c>
      <c r="M15" s="36"/>
      <c r="N15" s="41">
        <f>M15*K15/1000</f>
        <v>0</v>
      </c>
      <c r="O15" s="284"/>
      <c r="P15" s="42" t="s">
        <v>32</v>
      </c>
      <c r="Q15" s="57">
        <v>0.5</v>
      </c>
      <c r="R15" s="40">
        <f t="shared" si="0"/>
        <v>0.1275</v>
      </c>
      <c r="S15" s="36"/>
      <c r="T15" s="41">
        <f t="shared" si="1"/>
        <v>0</v>
      </c>
      <c r="U15" s="294"/>
      <c r="V15" s="80"/>
      <c r="W15" s="72"/>
      <c r="X15" s="44"/>
      <c r="Y15" s="36"/>
      <c r="Z15" s="41">
        <f>Y15*W16/1000</f>
        <v>0</v>
      </c>
      <c r="AA15" s="275"/>
      <c r="AB15" s="71" t="s">
        <v>33</v>
      </c>
      <c r="AC15" s="78">
        <v>40</v>
      </c>
      <c r="AD15" s="46">
        <f>AC15*$AD$9/1000</f>
        <v>10.2</v>
      </c>
      <c r="AE15" s="74"/>
      <c r="AF15" s="50">
        <f>AE15*AC16/1000</f>
        <v>0</v>
      </c>
    </row>
    <row r="16" spans="1:32" s="51" customFormat="1" ht="22.5" customHeight="1">
      <c r="A16" s="31"/>
      <c r="B16" s="81"/>
      <c r="C16" s="287"/>
      <c r="D16" s="71" t="s">
        <v>34</v>
      </c>
      <c r="E16" s="78">
        <v>5</v>
      </c>
      <c r="F16" s="44">
        <f>E16*$F$9/1000</f>
        <v>1.275</v>
      </c>
      <c r="G16" s="36"/>
      <c r="H16" s="41"/>
      <c r="I16" s="275"/>
      <c r="J16" s="69" t="s">
        <v>35</v>
      </c>
      <c r="K16" s="79">
        <v>0.5</v>
      </c>
      <c r="L16" s="40">
        <f>K16*$L$9/1000</f>
        <v>0.1275</v>
      </c>
      <c r="M16" s="45"/>
      <c r="N16" s="41">
        <f>M16*K16/1000</f>
        <v>0</v>
      </c>
      <c r="O16" s="284"/>
      <c r="P16" s="82" t="s">
        <v>36</v>
      </c>
      <c r="Q16" s="57">
        <v>33</v>
      </c>
      <c r="R16" s="44">
        <f t="shared" si="0"/>
        <v>8.415</v>
      </c>
      <c r="S16" s="36"/>
      <c r="T16" s="41">
        <f t="shared" si="1"/>
        <v>0</v>
      </c>
      <c r="U16" s="294"/>
      <c r="V16" s="83"/>
      <c r="W16" s="84"/>
      <c r="X16" s="85"/>
      <c r="Y16" s="36"/>
      <c r="Z16" s="41">
        <f>Y16*W17/1000</f>
        <v>0</v>
      </c>
      <c r="AA16" s="275"/>
      <c r="AB16" s="71" t="s">
        <v>37</v>
      </c>
      <c r="AC16" s="78">
        <v>0.5</v>
      </c>
      <c r="AD16" s="48">
        <f>AC16*$AD$9/1000</f>
        <v>0.1275</v>
      </c>
      <c r="AE16" s="74"/>
      <c r="AF16" s="50">
        <f>AE16*AC17/1000</f>
        <v>0</v>
      </c>
    </row>
    <row r="17" spans="1:32" s="51" customFormat="1" ht="22.5" customHeight="1">
      <c r="A17" s="52"/>
      <c r="B17" s="86"/>
      <c r="C17" s="287"/>
      <c r="D17" s="87" t="s">
        <v>38</v>
      </c>
      <c r="E17" s="78">
        <v>5</v>
      </c>
      <c r="F17" s="44">
        <f>E17*$F$9/1000</f>
        <v>1.275</v>
      </c>
      <c r="G17" s="36"/>
      <c r="H17" s="41"/>
      <c r="I17" s="275"/>
      <c r="J17" s="88"/>
      <c r="K17" s="79"/>
      <c r="L17" s="40"/>
      <c r="M17" s="45"/>
      <c r="N17" s="41">
        <f>M17*K17/1000</f>
        <v>0</v>
      </c>
      <c r="O17" s="284"/>
      <c r="P17" s="89" t="s">
        <v>39</v>
      </c>
      <c r="Q17" s="90">
        <v>8</v>
      </c>
      <c r="R17" s="44">
        <f t="shared" si="0"/>
        <v>2.04</v>
      </c>
      <c r="S17" s="45"/>
      <c r="T17" s="41">
        <f t="shared" si="1"/>
        <v>0</v>
      </c>
      <c r="U17" s="294"/>
      <c r="V17" s="83"/>
      <c r="W17" s="84"/>
      <c r="X17" s="91"/>
      <c r="Y17" s="36"/>
      <c r="Z17" s="41">
        <f>Y17*W18/1000</f>
        <v>0</v>
      </c>
      <c r="AA17" s="275"/>
      <c r="AB17" s="77" t="s">
        <v>40</v>
      </c>
      <c r="AC17" s="78">
        <v>0.5</v>
      </c>
      <c r="AD17" s="48">
        <f>AC17*$AD$9/1000</f>
        <v>0.1275</v>
      </c>
      <c r="AE17" s="74"/>
      <c r="AF17" s="50">
        <f>AE17*AC18/1000</f>
        <v>0</v>
      </c>
    </row>
    <row r="18" spans="1:32" s="51" customFormat="1" ht="22.5" customHeight="1">
      <c r="A18" s="52"/>
      <c r="B18" s="19"/>
      <c r="C18" s="287"/>
      <c r="D18" s="92" t="s">
        <v>41</v>
      </c>
      <c r="E18" s="90">
        <v>5</v>
      </c>
      <c r="F18" s="55">
        <f>E18*$F$9/1000</f>
        <v>1.275</v>
      </c>
      <c r="G18" s="36"/>
      <c r="H18" s="41"/>
      <c r="I18" s="275"/>
      <c r="J18" s="93"/>
      <c r="K18" s="94"/>
      <c r="L18" s="95"/>
      <c r="M18" s="45"/>
      <c r="N18" s="41">
        <f>M18*K18/1000</f>
        <v>0</v>
      </c>
      <c r="O18" s="284"/>
      <c r="P18" s="42" t="s">
        <v>42</v>
      </c>
      <c r="Q18" s="78">
        <v>2</v>
      </c>
      <c r="R18" s="40">
        <f t="shared" si="0"/>
        <v>0.51</v>
      </c>
      <c r="S18" s="45"/>
      <c r="T18" s="41">
        <f t="shared" si="1"/>
        <v>0</v>
      </c>
      <c r="U18" s="294"/>
      <c r="V18" s="96"/>
      <c r="W18" s="97"/>
      <c r="X18" s="98"/>
      <c r="Y18" s="36"/>
      <c r="Z18" s="41">
        <f aca="true" t="shared" si="2" ref="Z18:Z38">Y18*W18/1000</f>
        <v>0</v>
      </c>
      <c r="AA18" s="276"/>
      <c r="AB18" s="65" t="s">
        <v>43</v>
      </c>
      <c r="AC18" s="78">
        <v>1</v>
      </c>
      <c r="AD18" s="48">
        <f>AC18*$AD$9/1000</f>
        <v>0.255</v>
      </c>
      <c r="AE18" s="74"/>
      <c r="AF18" s="50">
        <f aca="true" t="shared" si="3" ref="AF18:AF38">AE18*AC18/1000</f>
        <v>0</v>
      </c>
    </row>
    <row r="19" spans="1:32" s="51" customFormat="1" ht="22.5" customHeight="1">
      <c r="A19" s="31"/>
      <c r="B19" s="19"/>
      <c r="C19" s="287"/>
      <c r="D19" s="34"/>
      <c r="E19" s="34"/>
      <c r="F19" s="34"/>
      <c r="G19" s="36"/>
      <c r="H19" s="41"/>
      <c r="I19" s="275"/>
      <c r="J19" s="99"/>
      <c r="K19" s="100"/>
      <c r="L19" s="91"/>
      <c r="M19" s="45"/>
      <c r="N19" s="41">
        <f>M19*K18/1000</f>
        <v>0</v>
      </c>
      <c r="O19" s="284"/>
      <c r="P19" s="101"/>
      <c r="Q19" s="102"/>
      <c r="R19" s="103"/>
      <c r="S19" s="104"/>
      <c r="T19" s="41">
        <f aca="true" t="shared" si="4" ref="T19:T25">S19*Q19/1000</f>
        <v>0</v>
      </c>
      <c r="U19" s="295"/>
      <c r="V19" s="83"/>
      <c r="W19" s="105"/>
      <c r="X19" s="106"/>
      <c r="Y19" s="45"/>
      <c r="Z19" s="41">
        <f t="shared" si="2"/>
        <v>0</v>
      </c>
      <c r="AA19" s="276"/>
      <c r="AB19" s="107" t="s">
        <v>44</v>
      </c>
      <c r="AC19" s="59"/>
      <c r="AD19" s="46"/>
      <c r="AE19" s="74"/>
      <c r="AF19" s="50">
        <f t="shared" si="3"/>
        <v>0</v>
      </c>
    </row>
    <row r="20" spans="1:32" s="14" customFormat="1" ht="22.5" customHeight="1">
      <c r="A20" s="64"/>
      <c r="B20" s="19"/>
      <c r="C20" s="288"/>
      <c r="D20" s="108" t="s">
        <v>45</v>
      </c>
      <c r="E20" s="109">
        <f>SUM(E14:E19)</f>
        <v>95</v>
      </c>
      <c r="F20" s="110">
        <f>SUM(F14:F18)</f>
        <v>24.224999999999994</v>
      </c>
      <c r="G20" s="111"/>
      <c r="H20" s="41"/>
      <c r="I20" s="277"/>
      <c r="J20" s="112" t="s">
        <v>46</v>
      </c>
      <c r="K20" s="113">
        <f>SUM(K14:K19)</f>
        <v>110.5</v>
      </c>
      <c r="L20" s="114">
        <f>SUM(L14:L18)</f>
        <v>28.177500000000002</v>
      </c>
      <c r="M20" s="111"/>
      <c r="N20" s="41">
        <f>M20*K20/1000</f>
        <v>0</v>
      </c>
      <c r="O20" s="284"/>
      <c r="P20" s="112" t="s">
        <v>46</v>
      </c>
      <c r="Q20" s="115">
        <f>SUM(Q11:Q19)</f>
        <v>198.5</v>
      </c>
      <c r="R20" s="111">
        <f>SUM(R11:R19)</f>
        <v>50.61749999999999</v>
      </c>
      <c r="S20" s="111"/>
      <c r="T20" s="41">
        <f t="shared" si="4"/>
        <v>0</v>
      </c>
      <c r="U20" s="296"/>
      <c r="V20" s="116" t="s">
        <v>46</v>
      </c>
      <c r="W20" s="117">
        <f>SUM(W14:W19)</f>
        <v>1</v>
      </c>
      <c r="X20" s="118">
        <f>SUM(X14:X18)</f>
        <v>255</v>
      </c>
      <c r="Y20" s="119"/>
      <c r="Z20" s="41">
        <f t="shared" si="2"/>
        <v>0</v>
      </c>
      <c r="AA20" s="277"/>
      <c r="AB20" s="120" t="s">
        <v>46</v>
      </c>
      <c r="AC20" s="120">
        <f>SUM(AC11:AC19)</f>
        <v>80</v>
      </c>
      <c r="AD20" s="121">
        <f>SUM(AD11:AD18)</f>
        <v>20.400000000000002</v>
      </c>
      <c r="AE20" s="122"/>
      <c r="AF20" s="50">
        <f t="shared" si="3"/>
        <v>0</v>
      </c>
    </row>
    <row r="21" spans="1:32" s="51" customFormat="1" ht="22.5" customHeight="1">
      <c r="A21" s="123"/>
      <c r="B21" s="19"/>
      <c r="C21" s="344" t="s">
        <v>47</v>
      </c>
      <c r="D21" s="65" t="s">
        <v>48</v>
      </c>
      <c r="E21" s="124">
        <v>31</v>
      </c>
      <c r="F21" s="44">
        <f>E21*$F$9/1000</f>
        <v>7.905</v>
      </c>
      <c r="G21" s="36"/>
      <c r="H21" s="41"/>
      <c r="I21" s="277" t="s">
        <v>49</v>
      </c>
      <c r="J21" s="65" t="s">
        <v>50</v>
      </c>
      <c r="K21" s="66">
        <v>16</v>
      </c>
      <c r="L21" s="44">
        <f>K21*$L$9/1000</f>
        <v>4.08</v>
      </c>
      <c r="M21" s="36"/>
      <c r="N21" s="41">
        <f>M21*K21/1000</f>
        <v>0</v>
      </c>
      <c r="O21" s="289" t="s">
        <v>51</v>
      </c>
      <c r="P21" s="125" t="s">
        <v>52</v>
      </c>
      <c r="Q21" s="126">
        <v>1</v>
      </c>
      <c r="R21" s="127">
        <v>255</v>
      </c>
      <c r="S21" s="63"/>
      <c r="T21" s="41">
        <f t="shared" si="4"/>
        <v>0</v>
      </c>
      <c r="U21" s="284" t="s">
        <v>53</v>
      </c>
      <c r="V21" s="65" t="s">
        <v>54</v>
      </c>
      <c r="W21" s="124">
        <v>50</v>
      </c>
      <c r="X21" s="44">
        <f>W21*$X$9/1000</f>
        <v>12.75</v>
      </c>
      <c r="Y21" s="128"/>
      <c r="Z21" s="41">
        <f t="shared" si="2"/>
        <v>0</v>
      </c>
      <c r="AA21" s="278" t="s">
        <v>55</v>
      </c>
      <c r="AB21" s="65" t="s">
        <v>56</v>
      </c>
      <c r="AC21" s="43">
        <v>95</v>
      </c>
      <c r="AD21" s="46">
        <f>AC21*$AD$9/1000</f>
        <v>24.225</v>
      </c>
      <c r="AE21" s="129"/>
      <c r="AF21" s="50">
        <f t="shared" si="3"/>
        <v>0</v>
      </c>
    </row>
    <row r="22" spans="1:32" s="51" customFormat="1" ht="22.5" customHeight="1">
      <c r="A22" s="52"/>
      <c r="B22" s="130"/>
      <c r="C22" s="345"/>
      <c r="D22" s="131" t="s">
        <v>57</v>
      </c>
      <c r="E22" s="78">
        <v>43</v>
      </c>
      <c r="F22" s="44">
        <f>E22*$F$9/1000</f>
        <v>10.965</v>
      </c>
      <c r="G22" s="36"/>
      <c r="H22" s="41"/>
      <c r="I22" s="284"/>
      <c r="J22" s="131" t="s">
        <v>58</v>
      </c>
      <c r="K22" s="78">
        <v>33.5</v>
      </c>
      <c r="L22" s="40">
        <f>K22*$L$9/1000</f>
        <v>8.5425</v>
      </c>
      <c r="M22" s="36"/>
      <c r="N22" s="41">
        <f>M22*K22/1000</f>
        <v>0</v>
      </c>
      <c r="O22" s="290"/>
      <c r="P22" s="132"/>
      <c r="Q22" s="78"/>
      <c r="R22" s="44"/>
      <c r="S22" s="63"/>
      <c r="T22" s="41">
        <f t="shared" si="4"/>
        <v>0</v>
      </c>
      <c r="U22" s="284"/>
      <c r="V22" s="131" t="s">
        <v>59</v>
      </c>
      <c r="W22" s="78">
        <v>12</v>
      </c>
      <c r="X22" s="44">
        <f>W22*$X$9/1000</f>
        <v>3.06</v>
      </c>
      <c r="Y22" s="128"/>
      <c r="Z22" s="41">
        <f t="shared" si="2"/>
        <v>0</v>
      </c>
      <c r="AA22" s="278"/>
      <c r="AB22" s="131" t="s">
        <v>60</v>
      </c>
      <c r="AC22" s="78">
        <v>5</v>
      </c>
      <c r="AD22" s="133">
        <v>2</v>
      </c>
      <c r="AE22" s="129"/>
      <c r="AF22" s="50">
        <f t="shared" si="3"/>
        <v>0</v>
      </c>
    </row>
    <row r="23" spans="1:32" s="51" customFormat="1" ht="22.5" customHeight="1">
      <c r="A23" s="123"/>
      <c r="B23" s="81"/>
      <c r="C23" s="345"/>
      <c r="D23" s="131"/>
      <c r="E23" s="78"/>
      <c r="F23" s="44"/>
      <c r="G23" s="36"/>
      <c r="H23" s="41"/>
      <c r="I23" s="284"/>
      <c r="J23" s="131" t="s">
        <v>61</v>
      </c>
      <c r="K23" s="78">
        <v>16</v>
      </c>
      <c r="L23" s="44">
        <f>K23*$L$9/1000</f>
        <v>4.08</v>
      </c>
      <c r="M23" s="36"/>
      <c r="N23" s="41">
        <f>M23*K23/1000</f>
        <v>0</v>
      </c>
      <c r="O23" s="290"/>
      <c r="P23" s="132"/>
      <c r="Q23" s="78"/>
      <c r="R23" s="40"/>
      <c r="S23" s="63"/>
      <c r="T23" s="41">
        <f t="shared" si="4"/>
        <v>0</v>
      </c>
      <c r="U23" s="284"/>
      <c r="V23" s="131" t="s">
        <v>62</v>
      </c>
      <c r="W23" s="78">
        <v>5</v>
      </c>
      <c r="X23" s="44">
        <f>W23*$X$9/1000</f>
        <v>1.275</v>
      </c>
      <c r="Y23" s="134"/>
      <c r="Z23" s="41">
        <f t="shared" si="2"/>
        <v>0</v>
      </c>
      <c r="AA23" s="278"/>
      <c r="AB23" s="135" t="s">
        <v>63</v>
      </c>
      <c r="AC23" s="43"/>
      <c r="AD23" s="48"/>
      <c r="AE23" s="136"/>
      <c r="AF23" s="50">
        <f t="shared" si="3"/>
        <v>0</v>
      </c>
    </row>
    <row r="24" spans="1:32" s="51" customFormat="1" ht="22.5" customHeight="1">
      <c r="A24" s="75"/>
      <c r="B24" s="32"/>
      <c r="C24" s="345"/>
      <c r="D24" s="137"/>
      <c r="E24" s="138"/>
      <c r="F24" s="95"/>
      <c r="G24" s="36"/>
      <c r="H24" s="41"/>
      <c r="I24" s="284"/>
      <c r="J24" s="131" t="s">
        <v>64</v>
      </c>
      <c r="K24" s="78">
        <v>6</v>
      </c>
      <c r="L24" s="40">
        <f>K24*$L$9/1000</f>
        <v>1.53</v>
      </c>
      <c r="M24" s="36"/>
      <c r="N24" s="41">
        <f>M24*K25/1000</f>
        <v>0</v>
      </c>
      <c r="O24" s="290"/>
      <c r="P24" s="131"/>
      <c r="Q24" s="78"/>
      <c r="R24" s="40"/>
      <c r="S24" s="63"/>
      <c r="T24" s="41">
        <f t="shared" si="4"/>
        <v>0</v>
      </c>
      <c r="U24" s="284"/>
      <c r="V24" s="131" t="s">
        <v>65</v>
      </c>
      <c r="W24" s="78">
        <v>8</v>
      </c>
      <c r="X24" s="44">
        <f>W24*$X$9/1000</f>
        <v>2.04</v>
      </c>
      <c r="Y24" s="134"/>
      <c r="Z24" s="41">
        <f t="shared" si="2"/>
        <v>0</v>
      </c>
      <c r="AA24" s="278"/>
      <c r="AB24" s="139"/>
      <c r="AC24" s="43"/>
      <c r="AD24" s="48"/>
      <c r="AE24" s="136"/>
      <c r="AF24" s="50">
        <f t="shared" si="3"/>
        <v>0</v>
      </c>
    </row>
    <row r="25" spans="1:32" s="51" customFormat="1" ht="22.5" customHeight="1">
      <c r="A25" s="123"/>
      <c r="B25" s="140"/>
      <c r="C25" s="345"/>
      <c r="D25" s="137"/>
      <c r="E25" s="138"/>
      <c r="F25" s="91"/>
      <c r="G25" s="36"/>
      <c r="H25" s="41"/>
      <c r="I25" s="285"/>
      <c r="J25" s="131" t="s">
        <v>66</v>
      </c>
      <c r="K25" s="78">
        <v>6</v>
      </c>
      <c r="L25" s="40">
        <f>K25*$L$9/1000</f>
        <v>1.53</v>
      </c>
      <c r="M25" s="36"/>
      <c r="N25" s="41">
        <f>M25*K26/1000</f>
        <v>0</v>
      </c>
      <c r="O25" s="290"/>
      <c r="P25" s="65"/>
      <c r="Q25" s="78"/>
      <c r="R25" s="40"/>
      <c r="S25" s="63"/>
      <c r="T25" s="41">
        <f t="shared" si="4"/>
        <v>0</v>
      </c>
      <c r="U25" s="284"/>
      <c r="V25" s="131" t="s">
        <v>67</v>
      </c>
      <c r="W25" s="78">
        <v>8</v>
      </c>
      <c r="X25" s="44">
        <f>W25*$X$9/1000</f>
        <v>2.04</v>
      </c>
      <c r="Y25" s="134"/>
      <c r="Z25" s="41">
        <f t="shared" si="2"/>
        <v>0</v>
      </c>
      <c r="AA25" s="278"/>
      <c r="AB25" s="131"/>
      <c r="AC25" s="43"/>
      <c r="AD25" s="48"/>
      <c r="AE25" s="136"/>
      <c r="AF25" s="50">
        <f t="shared" si="3"/>
        <v>0</v>
      </c>
    </row>
    <row r="26" spans="1:32" s="51" customFormat="1" ht="22.5" customHeight="1">
      <c r="A26" s="31"/>
      <c r="B26" s="140"/>
      <c r="C26" s="345"/>
      <c r="D26" s="141"/>
      <c r="E26" s="142"/>
      <c r="F26" s="143"/>
      <c r="G26" s="36"/>
      <c r="H26" s="41"/>
      <c r="I26" s="285"/>
      <c r="J26" s="69"/>
      <c r="K26" s="41"/>
      <c r="L26" s="44"/>
      <c r="M26" s="36"/>
      <c r="N26" s="41">
        <f aca="true" t="shared" si="5" ref="N26:N34">M26*K26/1000</f>
        <v>0</v>
      </c>
      <c r="O26" s="290"/>
      <c r="P26" s="144"/>
      <c r="Q26" s="145"/>
      <c r="R26" s="146"/>
      <c r="S26" s="63"/>
      <c r="T26" s="41">
        <f>S26*Q27/1000</f>
        <v>0</v>
      </c>
      <c r="U26" s="284"/>
      <c r="V26" s="135" t="s">
        <v>68</v>
      </c>
      <c r="W26" s="97"/>
      <c r="X26" s="147"/>
      <c r="Y26" s="36"/>
      <c r="Z26" s="41">
        <f t="shared" si="2"/>
        <v>0</v>
      </c>
      <c r="AA26" s="278"/>
      <c r="AB26" s="263" t="s">
        <v>69</v>
      </c>
      <c r="AC26" s="264"/>
      <c r="AD26" s="265"/>
      <c r="AE26" s="74"/>
      <c r="AF26" s="50">
        <f t="shared" si="3"/>
        <v>0</v>
      </c>
    </row>
    <row r="27" spans="1:32" s="51" customFormat="1" ht="22.5" customHeight="1">
      <c r="A27" s="123"/>
      <c r="B27" s="140"/>
      <c r="C27" s="345"/>
      <c r="D27" s="69"/>
      <c r="E27" s="148"/>
      <c r="F27" s="149"/>
      <c r="G27" s="36"/>
      <c r="H27" s="41"/>
      <c r="I27" s="285"/>
      <c r="J27" s="150"/>
      <c r="K27" s="41"/>
      <c r="L27" s="44"/>
      <c r="M27" s="36"/>
      <c r="N27" s="41">
        <f t="shared" si="5"/>
        <v>0</v>
      </c>
      <c r="O27" s="291"/>
      <c r="P27" s="34"/>
      <c r="Q27" s="34"/>
      <c r="R27" s="34"/>
      <c r="S27" s="47"/>
      <c r="T27" s="41">
        <f>S27*Q28/1000</f>
        <v>0</v>
      </c>
      <c r="U27" s="284"/>
      <c r="V27" s="69"/>
      <c r="W27" s="41"/>
      <c r="X27" s="151"/>
      <c r="Y27" s="152"/>
      <c r="Z27" s="41">
        <f t="shared" si="2"/>
        <v>0</v>
      </c>
      <c r="AA27" s="278"/>
      <c r="AB27" s="131"/>
      <c r="AC27" s="41"/>
      <c r="AD27" s="153"/>
      <c r="AE27" s="154"/>
      <c r="AF27" s="50">
        <f t="shared" si="3"/>
        <v>0</v>
      </c>
    </row>
    <row r="28" spans="1:32" s="14" customFormat="1" ht="22.5" customHeight="1">
      <c r="A28" s="52"/>
      <c r="B28" s="140"/>
      <c r="C28" s="346"/>
      <c r="D28" s="155" t="s">
        <v>70</v>
      </c>
      <c r="E28" s="109">
        <f>SUM(E21:E27)</f>
        <v>74</v>
      </c>
      <c r="F28" s="110">
        <f>SUM(F21:F26)</f>
        <v>18.87</v>
      </c>
      <c r="G28" s="106"/>
      <c r="H28" s="41"/>
      <c r="I28" s="284"/>
      <c r="J28" s="155" t="s">
        <v>70</v>
      </c>
      <c r="K28" s="155">
        <f>SUM(K21:K27)</f>
        <v>77.5</v>
      </c>
      <c r="L28" s="156">
        <f>SUM(L21:L26)</f>
        <v>19.762500000000003</v>
      </c>
      <c r="M28" s="111"/>
      <c r="N28" s="41">
        <f t="shared" si="5"/>
        <v>0</v>
      </c>
      <c r="O28" s="292"/>
      <c r="P28" s="117" t="s">
        <v>70</v>
      </c>
      <c r="Q28" s="155">
        <f>SUM(Q21:Q27)</f>
        <v>1</v>
      </c>
      <c r="R28" s="156">
        <f>SUM(R21:R26)</f>
        <v>255</v>
      </c>
      <c r="S28" s="111"/>
      <c r="T28" s="41">
        <f aca="true" t="shared" si="6" ref="T28:T38">S28*Q28/1000</f>
        <v>0</v>
      </c>
      <c r="U28" s="284"/>
      <c r="V28" s="117" t="s">
        <v>70</v>
      </c>
      <c r="W28" s="117">
        <f>SUM(W21:W27)</f>
        <v>83</v>
      </c>
      <c r="X28" s="157">
        <f>SUM(X21:X26)</f>
        <v>21.165</v>
      </c>
      <c r="Y28" s="119"/>
      <c r="Z28" s="41">
        <f t="shared" si="2"/>
        <v>0</v>
      </c>
      <c r="AA28" s="278"/>
      <c r="AB28" s="117" t="s">
        <v>70</v>
      </c>
      <c r="AC28" s="117">
        <f>SUM(AC21:AC27)</f>
        <v>100</v>
      </c>
      <c r="AD28" s="121">
        <f>SUM(AD21:AD26)</f>
        <v>26.225</v>
      </c>
      <c r="AE28" s="122"/>
      <c r="AF28" s="50">
        <f t="shared" si="3"/>
        <v>0</v>
      </c>
    </row>
    <row r="29" spans="1:32" s="51" customFormat="1" ht="22.5" customHeight="1">
      <c r="A29" s="52"/>
      <c r="B29" s="130"/>
      <c r="C29" s="327" t="s">
        <v>71</v>
      </c>
      <c r="D29" s="158" t="s">
        <v>72</v>
      </c>
      <c r="E29" s="41">
        <v>78</v>
      </c>
      <c r="F29" s="44">
        <f>E29*$L$9/1000</f>
        <v>19.89</v>
      </c>
      <c r="G29" s="36"/>
      <c r="H29" s="41"/>
      <c r="I29" s="328" t="s">
        <v>71</v>
      </c>
      <c r="J29" s="158" t="s">
        <v>73</v>
      </c>
      <c r="K29" s="41">
        <v>78</v>
      </c>
      <c r="L29" s="44">
        <f>K29*$L$9/1000</f>
        <v>19.89</v>
      </c>
      <c r="M29" s="36"/>
      <c r="N29" s="41">
        <f t="shared" si="5"/>
        <v>0</v>
      </c>
      <c r="O29" s="328" t="s">
        <v>71</v>
      </c>
      <c r="P29" s="158" t="s">
        <v>74</v>
      </c>
      <c r="Q29" s="41">
        <v>78</v>
      </c>
      <c r="R29" s="44">
        <f>Q29*$X$9/1000</f>
        <v>19.89</v>
      </c>
      <c r="S29" s="63"/>
      <c r="T29" s="41">
        <f t="shared" si="6"/>
        <v>0</v>
      </c>
      <c r="U29" s="339" t="s">
        <v>71</v>
      </c>
      <c r="V29" s="158" t="s">
        <v>75</v>
      </c>
      <c r="W29" s="41">
        <v>74</v>
      </c>
      <c r="X29" s="44">
        <f>W29*$X$9/1000</f>
        <v>18.87</v>
      </c>
      <c r="Y29" s="36"/>
      <c r="Z29" s="41">
        <f t="shared" si="2"/>
        <v>0</v>
      </c>
      <c r="AA29" s="328" t="s">
        <v>71</v>
      </c>
      <c r="AB29" s="158" t="s">
        <v>76</v>
      </c>
      <c r="AC29" s="41">
        <v>78</v>
      </c>
      <c r="AD29" s="46">
        <f>AC29*$AD$9/1000</f>
        <v>19.89</v>
      </c>
      <c r="AE29" s="74"/>
      <c r="AF29" s="50">
        <f t="shared" si="3"/>
        <v>0</v>
      </c>
    </row>
    <row r="30" spans="1:32" s="51" customFormat="1" ht="22.5" customHeight="1">
      <c r="A30" s="123"/>
      <c r="B30" s="81"/>
      <c r="C30" s="327"/>
      <c r="D30" s="158" t="s">
        <v>77</v>
      </c>
      <c r="E30" s="41">
        <v>0.5</v>
      </c>
      <c r="F30" s="40">
        <f>E30*$L$9/1000</f>
        <v>0.1275</v>
      </c>
      <c r="G30" s="36"/>
      <c r="H30" s="41"/>
      <c r="I30" s="328"/>
      <c r="J30" s="158" t="s">
        <v>77</v>
      </c>
      <c r="K30" s="41">
        <v>0.5</v>
      </c>
      <c r="L30" s="40">
        <f>K30*$L$9/1000</f>
        <v>0.1275</v>
      </c>
      <c r="M30" s="36"/>
      <c r="N30" s="41">
        <f t="shared" si="5"/>
        <v>0</v>
      </c>
      <c r="O30" s="328"/>
      <c r="P30" s="159" t="s">
        <v>77</v>
      </c>
      <c r="Q30" s="41">
        <v>0.5</v>
      </c>
      <c r="R30" s="40">
        <f>Q30*$X$9/1000</f>
        <v>0.1275</v>
      </c>
      <c r="S30" s="63"/>
      <c r="T30" s="41">
        <f t="shared" si="6"/>
        <v>0</v>
      </c>
      <c r="U30" s="340"/>
      <c r="V30" s="159" t="s">
        <v>78</v>
      </c>
      <c r="W30" s="41">
        <v>4</v>
      </c>
      <c r="X30" s="44">
        <f>W30*$X$9/1000</f>
        <v>1.02</v>
      </c>
      <c r="Y30" s="36"/>
      <c r="Z30" s="41">
        <f t="shared" si="2"/>
        <v>0</v>
      </c>
      <c r="AA30" s="328"/>
      <c r="AB30" s="159" t="s">
        <v>77</v>
      </c>
      <c r="AC30" s="41">
        <v>0.5</v>
      </c>
      <c r="AD30" s="48">
        <f>AC30*$AD$9/1000</f>
        <v>0.1275</v>
      </c>
      <c r="AE30" s="74"/>
      <c r="AF30" s="50">
        <f t="shared" si="3"/>
        <v>0</v>
      </c>
    </row>
    <row r="31" spans="1:32" s="51" customFormat="1" ht="22.5" customHeight="1">
      <c r="A31" s="52"/>
      <c r="B31" s="76"/>
      <c r="C31" s="327"/>
      <c r="D31" s="158"/>
      <c r="E31" s="34"/>
      <c r="F31" s="40"/>
      <c r="G31" s="36"/>
      <c r="H31" s="41"/>
      <c r="I31" s="328"/>
      <c r="J31" s="150"/>
      <c r="K31" s="41"/>
      <c r="L31" s="160"/>
      <c r="M31" s="36"/>
      <c r="N31" s="41">
        <f t="shared" si="5"/>
        <v>0</v>
      </c>
      <c r="O31" s="328"/>
      <c r="P31" s="158"/>
      <c r="Q31" s="41"/>
      <c r="R31" s="40"/>
      <c r="S31" s="63"/>
      <c r="T31" s="41">
        <f t="shared" si="6"/>
        <v>0</v>
      </c>
      <c r="U31" s="340"/>
      <c r="V31" s="159" t="s">
        <v>77</v>
      </c>
      <c r="W31" s="41">
        <v>0.5</v>
      </c>
      <c r="X31" s="40">
        <f>W31*$X$9/1000</f>
        <v>0.1275</v>
      </c>
      <c r="Y31" s="36"/>
      <c r="Z31" s="41">
        <f t="shared" si="2"/>
        <v>0</v>
      </c>
      <c r="AA31" s="328"/>
      <c r="AB31" s="159"/>
      <c r="AC31" s="41"/>
      <c r="AD31" s="46"/>
      <c r="AE31" s="74"/>
      <c r="AF31" s="50">
        <f t="shared" si="3"/>
        <v>0</v>
      </c>
    </row>
    <row r="32" spans="1:32" s="51" customFormat="1" ht="22.5" customHeight="1">
      <c r="A32" s="123"/>
      <c r="B32" s="81"/>
      <c r="C32" s="327"/>
      <c r="D32" s="158"/>
      <c r="E32" s="41"/>
      <c r="F32" s="40"/>
      <c r="G32" s="36"/>
      <c r="H32" s="41"/>
      <c r="I32" s="328"/>
      <c r="J32" s="150"/>
      <c r="K32" s="41"/>
      <c r="L32" s="41"/>
      <c r="M32" s="36"/>
      <c r="N32" s="41">
        <f t="shared" si="5"/>
        <v>0</v>
      </c>
      <c r="O32" s="328"/>
      <c r="P32" s="161"/>
      <c r="Q32" s="162"/>
      <c r="R32" s="163"/>
      <c r="S32" s="63"/>
      <c r="T32" s="41">
        <f t="shared" si="6"/>
        <v>0</v>
      </c>
      <c r="U32" s="340"/>
      <c r="V32" s="159"/>
      <c r="W32" s="41"/>
      <c r="X32" s="40"/>
      <c r="Y32" s="36"/>
      <c r="Z32" s="41">
        <f t="shared" si="2"/>
        <v>0</v>
      </c>
      <c r="AA32" s="328"/>
      <c r="AB32" s="159"/>
      <c r="AC32" s="41"/>
      <c r="AD32" s="48"/>
      <c r="AE32" s="74"/>
      <c r="AF32" s="50">
        <f t="shared" si="3"/>
        <v>0</v>
      </c>
    </row>
    <row r="33" spans="1:32" s="51" customFormat="1" ht="22.5" customHeight="1">
      <c r="A33" s="123"/>
      <c r="B33" s="130"/>
      <c r="C33" s="327"/>
      <c r="D33" s="150"/>
      <c r="E33" s="142"/>
      <c r="F33" s="41"/>
      <c r="G33" s="36"/>
      <c r="H33" s="41"/>
      <c r="I33" s="328"/>
      <c r="J33" s="150"/>
      <c r="K33" s="41"/>
      <c r="L33" s="41"/>
      <c r="M33" s="36"/>
      <c r="N33" s="41">
        <f t="shared" si="5"/>
        <v>0</v>
      </c>
      <c r="O33" s="328"/>
      <c r="P33" s="164"/>
      <c r="Q33" s="165"/>
      <c r="R33" s="165"/>
      <c r="S33" s="63"/>
      <c r="T33" s="41">
        <f t="shared" si="6"/>
        <v>0</v>
      </c>
      <c r="U33" s="340"/>
      <c r="V33" s="166"/>
      <c r="W33" s="41"/>
      <c r="X33" s="44"/>
      <c r="Y33" s="36"/>
      <c r="Z33" s="41">
        <f t="shared" si="2"/>
        <v>0</v>
      </c>
      <c r="AA33" s="328"/>
      <c r="AB33" s="164"/>
      <c r="AC33" s="165"/>
      <c r="AD33" s="41"/>
      <c r="AE33" s="74"/>
      <c r="AF33" s="50">
        <f t="shared" si="3"/>
        <v>0</v>
      </c>
    </row>
    <row r="34" spans="1:32" s="14" customFormat="1" ht="21" customHeight="1">
      <c r="A34" s="123"/>
      <c r="B34" s="167"/>
      <c r="C34" s="327"/>
      <c r="D34" s="120" t="s">
        <v>70</v>
      </c>
      <c r="E34" s="168">
        <f>SUM(E29:E33)</f>
        <v>78.5</v>
      </c>
      <c r="F34" s="169">
        <f>SUM(F29:F32)</f>
        <v>20.017500000000002</v>
      </c>
      <c r="G34" s="170"/>
      <c r="H34" s="54"/>
      <c r="I34" s="343"/>
      <c r="J34" s="120" t="s">
        <v>70</v>
      </c>
      <c r="K34" s="155">
        <f>SUM(K29:K33)</f>
        <v>78.5</v>
      </c>
      <c r="L34" s="156">
        <f>SUM(L29:L33)</f>
        <v>20.017500000000002</v>
      </c>
      <c r="M34" s="111"/>
      <c r="N34" s="41">
        <f t="shared" si="5"/>
        <v>0</v>
      </c>
      <c r="O34" s="328"/>
      <c r="P34" s="120" t="s">
        <v>70</v>
      </c>
      <c r="Q34" s="120">
        <f>SUM(Q29:Q33)</f>
        <v>78.5</v>
      </c>
      <c r="R34" s="156">
        <f>SUM(R29:R33)</f>
        <v>20.017500000000002</v>
      </c>
      <c r="S34" s="119"/>
      <c r="T34" s="41">
        <f t="shared" si="6"/>
        <v>0</v>
      </c>
      <c r="U34" s="340"/>
      <c r="V34" s="120" t="s">
        <v>70</v>
      </c>
      <c r="W34" s="155">
        <f>SUM(W29:W33)</f>
        <v>78.5</v>
      </c>
      <c r="X34" s="156">
        <f>SUM(X29:X33)</f>
        <v>20.017500000000002</v>
      </c>
      <c r="Y34" s="119"/>
      <c r="Z34" s="41">
        <f t="shared" si="2"/>
        <v>0</v>
      </c>
      <c r="AA34" s="328"/>
      <c r="AB34" s="120" t="s">
        <v>70</v>
      </c>
      <c r="AC34" s="155">
        <f>SUM(AC29:AC33)</f>
        <v>78.5</v>
      </c>
      <c r="AD34" s="171">
        <f>SUM(AD29:AD33)</f>
        <v>20.017500000000002</v>
      </c>
      <c r="AE34" s="122"/>
      <c r="AF34" s="50">
        <f t="shared" si="3"/>
        <v>0</v>
      </c>
    </row>
    <row r="35" spans="1:32" s="51" customFormat="1" ht="22.5" customHeight="1">
      <c r="A35" s="123"/>
      <c r="B35" s="172"/>
      <c r="C35" s="342" t="s">
        <v>79</v>
      </c>
      <c r="D35" s="65" t="s">
        <v>80</v>
      </c>
      <c r="E35" s="66">
        <v>12</v>
      </c>
      <c r="F35" s="173">
        <f>E35*$F$9/1000</f>
        <v>3.06</v>
      </c>
      <c r="G35" s="174"/>
      <c r="H35" s="41"/>
      <c r="I35" s="284" t="s">
        <v>81</v>
      </c>
      <c r="J35" s="65" t="s">
        <v>82</v>
      </c>
      <c r="K35" s="124">
        <v>13</v>
      </c>
      <c r="L35" s="44">
        <f>K35*$L$9/1000</f>
        <v>3.315</v>
      </c>
      <c r="M35" s="36"/>
      <c r="N35" s="41">
        <f>S35*Q35/1000</f>
        <v>0</v>
      </c>
      <c r="O35" s="339" t="s">
        <v>83</v>
      </c>
      <c r="P35" s="175" t="s">
        <v>84</v>
      </c>
      <c r="Q35" s="176">
        <v>32</v>
      </c>
      <c r="R35" s="44">
        <f>Q35*$R$9/1000</f>
        <v>8.16</v>
      </c>
      <c r="S35" s="41"/>
      <c r="T35" s="41">
        <f t="shared" si="6"/>
        <v>0</v>
      </c>
      <c r="U35" s="339" t="s">
        <v>85</v>
      </c>
      <c r="V35" s="65" t="s">
        <v>86</v>
      </c>
      <c r="W35" s="124">
        <v>1</v>
      </c>
      <c r="X35" s="40">
        <f>W35*$X$9/1000</f>
        <v>0.255</v>
      </c>
      <c r="Y35" s="41"/>
      <c r="Z35" s="41">
        <f t="shared" si="2"/>
        <v>0</v>
      </c>
      <c r="AA35" s="284" t="s">
        <v>87</v>
      </c>
      <c r="AB35" s="65" t="s">
        <v>88</v>
      </c>
      <c r="AC35" s="124">
        <v>13</v>
      </c>
      <c r="AD35" s="46">
        <f>AC35*$AD$9/1000</f>
        <v>3.315</v>
      </c>
      <c r="AE35" s="177"/>
      <c r="AF35" s="50">
        <f t="shared" si="3"/>
        <v>0</v>
      </c>
    </row>
    <row r="36" spans="1:32" s="51" customFormat="1" ht="22.5" customHeight="1">
      <c r="A36" s="123"/>
      <c r="B36" s="172"/>
      <c r="C36" s="325"/>
      <c r="D36" s="71" t="s">
        <v>89</v>
      </c>
      <c r="E36" s="78">
        <v>12</v>
      </c>
      <c r="F36" s="44">
        <f>E36*$F$9/1000</f>
        <v>3.06</v>
      </c>
      <c r="G36" s="174"/>
      <c r="H36" s="41"/>
      <c r="I36" s="284"/>
      <c r="J36" s="71" t="s">
        <v>90</v>
      </c>
      <c r="K36" s="78">
        <v>7</v>
      </c>
      <c r="L36" s="44">
        <f>K36*$L$9/1000</f>
        <v>1.785</v>
      </c>
      <c r="M36" s="178"/>
      <c r="N36" s="41">
        <f>S36*Q36/1000</f>
        <v>0</v>
      </c>
      <c r="O36" s="305"/>
      <c r="P36" s="179" t="s">
        <v>91</v>
      </c>
      <c r="Q36" s="180">
        <v>5</v>
      </c>
      <c r="R36" s="44">
        <f>Q36*$R$9/1000</f>
        <v>1.275</v>
      </c>
      <c r="S36" s="41"/>
      <c r="T36" s="41">
        <f t="shared" si="6"/>
        <v>0</v>
      </c>
      <c r="U36" s="305"/>
      <c r="V36" s="71" t="s">
        <v>92</v>
      </c>
      <c r="W36" s="78">
        <v>12</v>
      </c>
      <c r="X36" s="44">
        <f>W36*$X$9/1000</f>
        <v>3.06</v>
      </c>
      <c r="Y36" s="41"/>
      <c r="Z36" s="41">
        <f t="shared" si="2"/>
        <v>0</v>
      </c>
      <c r="AA36" s="284"/>
      <c r="AB36" s="71" t="s">
        <v>93</v>
      </c>
      <c r="AC36" s="78">
        <v>16</v>
      </c>
      <c r="AD36" s="181">
        <f>AC36*$AD$9/1000/2</f>
        <v>2.04</v>
      </c>
      <c r="AE36" s="177"/>
      <c r="AF36" s="50">
        <f t="shared" si="3"/>
        <v>0</v>
      </c>
    </row>
    <row r="37" spans="1:32" s="51" customFormat="1" ht="22.5" customHeight="1">
      <c r="A37" s="182"/>
      <c r="B37" s="172"/>
      <c r="C37" s="325"/>
      <c r="D37" s="183" t="s">
        <v>18</v>
      </c>
      <c r="E37" s="184"/>
      <c r="F37" s="44"/>
      <c r="G37" s="174"/>
      <c r="H37" s="41"/>
      <c r="I37" s="284"/>
      <c r="J37" s="71" t="s">
        <v>30</v>
      </c>
      <c r="K37" s="78">
        <v>5</v>
      </c>
      <c r="L37" s="44">
        <f>K37*$L$9/1000</f>
        <v>1.275</v>
      </c>
      <c r="M37" s="36"/>
      <c r="N37" s="41">
        <f>S37*Q37/1000</f>
        <v>0</v>
      </c>
      <c r="O37" s="305"/>
      <c r="P37" s="179"/>
      <c r="Q37" s="180"/>
      <c r="R37" s="44"/>
      <c r="S37" s="41"/>
      <c r="T37" s="41">
        <f t="shared" si="6"/>
        <v>0</v>
      </c>
      <c r="U37" s="305"/>
      <c r="V37" s="71" t="s">
        <v>94</v>
      </c>
      <c r="W37" s="78">
        <v>0.5</v>
      </c>
      <c r="X37" s="40">
        <f>W37*$X$9/1000</f>
        <v>0.1275</v>
      </c>
      <c r="Y37" s="41"/>
      <c r="Z37" s="41">
        <f t="shared" si="2"/>
        <v>0</v>
      </c>
      <c r="AA37" s="284"/>
      <c r="AB37" s="71" t="s">
        <v>91</v>
      </c>
      <c r="AC37" s="78">
        <v>5</v>
      </c>
      <c r="AD37" s="48">
        <f>AC37*$AD$9/1000</f>
        <v>1.275</v>
      </c>
      <c r="AE37" s="177"/>
      <c r="AF37" s="50">
        <f t="shared" si="3"/>
        <v>0</v>
      </c>
    </row>
    <row r="38" spans="1:32" s="51" customFormat="1" ht="22.5" customHeight="1">
      <c r="A38" s="185"/>
      <c r="B38" s="130"/>
      <c r="C38" s="325"/>
      <c r="D38" s="69"/>
      <c r="E38" s="142"/>
      <c r="F38" s="186"/>
      <c r="G38" s="174"/>
      <c r="H38" s="41"/>
      <c r="I38" s="284"/>
      <c r="J38" s="71" t="s">
        <v>95</v>
      </c>
      <c r="K38" s="78">
        <v>5</v>
      </c>
      <c r="L38" s="44">
        <f>K38*$L$9/1000</f>
        <v>1.275</v>
      </c>
      <c r="M38" s="36"/>
      <c r="N38" s="41">
        <f>S38*Q38/1000</f>
        <v>0</v>
      </c>
      <c r="O38" s="305"/>
      <c r="P38" s="179"/>
      <c r="Q38" s="180"/>
      <c r="R38" s="40"/>
      <c r="S38" s="41"/>
      <c r="T38" s="41">
        <f t="shared" si="6"/>
        <v>0</v>
      </c>
      <c r="U38" s="305"/>
      <c r="V38" s="71" t="s">
        <v>91</v>
      </c>
      <c r="W38" s="78">
        <v>5</v>
      </c>
      <c r="X38" s="44">
        <f>W38*$X$9/1000</f>
        <v>1.275</v>
      </c>
      <c r="Y38" s="41"/>
      <c r="Z38" s="41">
        <f t="shared" si="2"/>
        <v>0</v>
      </c>
      <c r="AA38" s="284"/>
      <c r="AB38" s="42"/>
      <c r="AC38" s="187"/>
      <c r="AD38" s="188"/>
      <c r="AE38" s="177"/>
      <c r="AF38" s="50">
        <f t="shared" si="3"/>
        <v>0</v>
      </c>
    </row>
    <row r="39" spans="1:32" s="51" customFormat="1" ht="22.5" customHeight="1">
      <c r="A39" s="52"/>
      <c r="B39" s="32"/>
      <c r="C39" s="325"/>
      <c r="D39" s="69"/>
      <c r="E39" s="142"/>
      <c r="F39" s="149"/>
      <c r="G39" s="174"/>
      <c r="H39" s="41"/>
      <c r="I39" s="284"/>
      <c r="J39" s="71" t="s">
        <v>92</v>
      </c>
      <c r="K39" s="78">
        <v>3</v>
      </c>
      <c r="L39" s="44">
        <f>K39*$L$9/1000</f>
        <v>0.765</v>
      </c>
      <c r="M39" s="36"/>
      <c r="N39" s="41"/>
      <c r="O39" s="305"/>
      <c r="P39" s="179"/>
      <c r="Q39" s="180"/>
      <c r="R39" s="40"/>
      <c r="S39" s="41"/>
      <c r="T39" s="41"/>
      <c r="U39" s="305"/>
      <c r="V39" s="71"/>
      <c r="W39" s="78"/>
      <c r="X39" s="44"/>
      <c r="Y39" s="41"/>
      <c r="Z39" s="41"/>
      <c r="AA39" s="284"/>
      <c r="AB39" s="42"/>
      <c r="AC39" s="187"/>
      <c r="AD39" s="189"/>
      <c r="AE39" s="177"/>
      <c r="AF39" s="50"/>
    </row>
    <row r="40" spans="1:32" s="51" customFormat="1" ht="22.5" customHeight="1">
      <c r="A40" s="31"/>
      <c r="B40" s="190"/>
      <c r="C40" s="325"/>
      <c r="D40" s="69"/>
      <c r="E40" s="142"/>
      <c r="F40" s="149"/>
      <c r="G40" s="174"/>
      <c r="H40" s="41"/>
      <c r="I40" s="284"/>
      <c r="J40" s="69"/>
      <c r="K40" s="41"/>
      <c r="L40" s="191"/>
      <c r="M40" s="36"/>
      <c r="N40" s="41"/>
      <c r="O40" s="305"/>
      <c r="P40" s="179"/>
      <c r="Q40" s="180"/>
      <c r="R40" s="192"/>
      <c r="S40" s="41"/>
      <c r="T40" s="41"/>
      <c r="U40" s="305"/>
      <c r="V40" s="69"/>
      <c r="W40" s="41"/>
      <c r="X40" s="44"/>
      <c r="Y40" s="41"/>
      <c r="Z40" s="41"/>
      <c r="AA40" s="284"/>
      <c r="AB40" s="69"/>
      <c r="AC40" s="41"/>
      <c r="AD40" s="191"/>
      <c r="AE40" s="177"/>
      <c r="AF40" s="50"/>
    </row>
    <row r="41" spans="1:32" s="51" customFormat="1" ht="22.5" customHeight="1">
      <c r="A41" s="52"/>
      <c r="B41" s="130"/>
      <c r="C41" s="325"/>
      <c r="D41" s="69"/>
      <c r="E41" s="142"/>
      <c r="F41" s="149"/>
      <c r="G41" s="174"/>
      <c r="H41" s="41"/>
      <c r="I41" s="284"/>
      <c r="J41" s="69"/>
      <c r="K41" s="41"/>
      <c r="L41" s="193"/>
      <c r="M41" s="36"/>
      <c r="N41" s="41"/>
      <c r="O41" s="305"/>
      <c r="P41" s="69"/>
      <c r="Q41" s="41"/>
      <c r="R41" s="41"/>
      <c r="S41" s="41"/>
      <c r="T41" s="41"/>
      <c r="U41" s="305"/>
      <c r="V41" s="69"/>
      <c r="W41" s="41"/>
      <c r="X41" s="41"/>
      <c r="Y41" s="41"/>
      <c r="Z41" s="41"/>
      <c r="AA41" s="284"/>
      <c r="AB41" s="69"/>
      <c r="AC41" s="41"/>
      <c r="AD41" s="194"/>
      <c r="AE41" s="177"/>
      <c r="AF41" s="50"/>
    </row>
    <row r="42" spans="1:32" s="51" customFormat="1" ht="22.5" customHeight="1">
      <c r="A42" s="52"/>
      <c r="B42" s="130"/>
      <c r="C42" s="325"/>
      <c r="D42" s="41"/>
      <c r="E42" s="142"/>
      <c r="F42" s="41"/>
      <c r="G42" s="174"/>
      <c r="H42" s="41"/>
      <c r="I42" s="284"/>
      <c r="J42" s="69"/>
      <c r="K42" s="41"/>
      <c r="L42" s="153"/>
      <c r="M42" s="36"/>
      <c r="N42" s="41">
        <f>S42*Q42/1000</f>
        <v>0</v>
      </c>
      <c r="O42" s="305"/>
      <c r="P42" s="41"/>
      <c r="Q42" s="41"/>
      <c r="R42" s="41"/>
      <c r="S42" s="41"/>
      <c r="T42" s="41">
        <f>S42*Q42/1000</f>
        <v>0</v>
      </c>
      <c r="U42" s="305"/>
      <c r="V42" s="41"/>
      <c r="W42" s="41"/>
      <c r="X42" s="41"/>
      <c r="Y42" s="41"/>
      <c r="Z42" s="41">
        <f>Y42*W42/1000</f>
        <v>0</v>
      </c>
      <c r="AA42" s="284"/>
      <c r="AB42" s="69"/>
      <c r="AC42" s="41"/>
      <c r="AD42" s="41"/>
      <c r="AE42" s="177"/>
      <c r="AF42" s="50">
        <f>AE42*AC42/1000</f>
        <v>0</v>
      </c>
    </row>
    <row r="43" spans="1:36" s="14" customFormat="1" ht="21.75" customHeight="1">
      <c r="A43" s="195"/>
      <c r="B43" s="32"/>
      <c r="C43" s="326"/>
      <c r="D43" s="155" t="s">
        <v>45</v>
      </c>
      <c r="E43" s="109">
        <f>SUM(E35:E42)</f>
        <v>24</v>
      </c>
      <c r="F43" s="171">
        <f>SUM(F35:F42)</f>
        <v>6.12</v>
      </c>
      <c r="G43" s="196"/>
      <c r="H43" s="41"/>
      <c r="I43" s="284"/>
      <c r="J43" s="155" t="s">
        <v>45</v>
      </c>
      <c r="K43" s="155">
        <f>SUM(K35:K42)</f>
        <v>33</v>
      </c>
      <c r="L43" s="156">
        <f>SUM(L35:L42)</f>
        <v>8.415000000000001</v>
      </c>
      <c r="M43" s="111"/>
      <c r="N43" s="41">
        <f>S43*Q43/1000</f>
        <v>0</v>
      </c>
      <c r="O43" s="306"/>
      <c r="P43" s="155" t="s">
        <v>45</v>
      </c>
      <c r="Q43" s="155">
        <f>SUM(Q35:Q42)</f>
        <v>37</v>
      </c>
      <c r="R43" s="156">
        <f>SUM(R35:R42)</f>
        <v>9.435</v>
      </c>
      <c r="S43" s="119"/>
      <c r="T43" s="41">
        <f>S43*Q43/1000</f>
        <v>0</v>
      </c>
      <c r="U43" s="306"/>
      <c r="V43" s="155" t="s">
        <v>45</v>
      </c>
      <c r="W43" s="155">
        <f>SUM(W35:W42)</f>
        <v>18.5</v>
      </c>
      <c r="X43" s="156">
        <f>SUM(X35:X42)</f>
        <v>4.717499999999999</v>
      </c>
      <c r="Y43" s="119"/>
      <c r="Z43" s="41">
        <f>Y43*W43/1000</f>
        <v>0</v>
      </c>
      <c r="AA43" s="284"/>
      <c r="AB43" s="155" t="s">
        <v>45</v>
      </c>
      <c r="AC43" s="155">
        <f>SUM(AC35:AC42)</f>
        <v>34</v>
      </c>
      <c r="AD43" s="110">
        <f>SUM(AD35:AD42)</f>
        <v>6.630000000000001</v>
      </c>
      <c r="AE43" s="122"/>
      <c r="AF43" s="197">
        <f>AE43*AC43/1000</f>
        <v>0</v>
      </c>
      <c r="AJ43" s="198"/>
    </row>
    <row r="44" spans="1:32" s="213" customFormat="1" ht="36" customHeight="1" thickBot="1">
      <c r="A44" s="199"/>
      <c r="B44" s="200"/>
      <c r="C44" s="201"/>
      <c r="D44" s="202"/>
      <c r="E44" s="202"/>
      <c r="F44" s="203"/>
      <c r="G44" s="204"/>
      <c r="H44" s="202"/>
      <c r="I44" s="205"/>
      <c r="J44" s="202" t="s">
        <v>104</v>
      </c>
      <c r="K44" s="202"/>
      <c r="L44" s="203">
        <f>L9</f>
        <v>255</v>
      </c>
      <c r="M44" s="206"/>
      <c r="N44" s="202"/>
      <c r="O44" s="207"/>
      <c r="P44" s="202" t="s">
        <v>96</v>
      </c>
      <c r="Q44" s="206"/>
      <c r="R44" s="203">
        <v>251</v>
      </c>
      <c r="S44" s="204"/>
      <c r="T44" s="202"/>
      <c r="U44" s="208"/>
      <c r="V44" s="202" t="s">
        <v>105</v>
      </c>
      <c r="W44" s="202"/>
      <c r="X44" s="203">
        <f>X9</f>
        <v>255</v>
      </c>
      <c r="Y44" s="209"/>
      <c r="Z44" s="202"/>
      <c r="AA44" s="207"/>
      <c r="AB44" s="202"/>
      <c r="AC44" s="202"/>
      <c r="AD44" s="210"/>
      <c r="AE44" s="211"/>
      <c r="AF44" s="212"/>
    </row>
    <row r="45" spans="1:32" s="14" customFormat="1" ht="22.5" customHeight="1">
      <c r="A45" s="214"/>
      <c r="B45" s="215"/>
      <c r="C45" s="341" t="s">
        <v>3</v>
      </c>
      <c r="D45" s="338"/>
      <c r="E45" s="217"/>
      <c r="F45" s="338">
        <f>SUM(H11:H44)/$F$9</f>
        <v>0</v>
      </c>
      <c r="G45" s="338"/>
      <c r="H45" s="216"/>
      <c r="I45" s="338" t="s">
        <v>3</v>
      </c>
      <c r="J45" s="338"/>
      <c r="K45" s="216"/>
      <c r="L45" s="262">
        <f>SUM(N11:N44)/$L$9</f>
        <v>0</v>
      </c>
      <c r="M45" s="262"/>
      <c r="N45" s="216"/>
      <c r="O45" s="338" t="s">
        <v>3</v>
      </c>
      <c r="P45" s="338"/>
      <c r="Q45" s="216"/>
      <c r="R45" s="262">
        <f>SUM(T11:T44)/$R$9</f>
        <v>0</v>
      </c>
      <c r="S45" s="262"/>
      <c r="T45" s="216"/>
      <c r="U45" s="338" t="s">
        <v>3</v>
      </c>
      <c r="V45" s="338"/>
      <c r="W45" s="216"/>
      <c r="X45" s="262">
        <f>SUM(Z11:Z44)/$X$9</f>
        <v>0</v>
      </c>
      <c r="Y45" s="262"/>
      <c r="Z45" s="216"/>
      <c r="AA45" s="338" t="s">
        <v>3</v>
      </c>
      <c r="AB45" s="338"/>
      <c r="AC45" s="216"/>
      <c r="AD45" s="262">
        <f>SUM(AF11:AF44)/$X$9</f>
        <v>0</v>
      </c>
      <c r="AE45" s="262"/>
      <c r="AF45" s="218"/>
    </row>
    <row r="46" spans="1:32" s="14" customFormat="1" ht="22.5" customHeight="1" hidden="1">
      <c r="A46" s="219"/>
      <c r="B46" s="220"/>
      <c r="C46" s="297" t="s">
        <v>97</v>
      </c>
      <c r="D46" s="221" t="s">
        <v>98</v>
      </c>
      <c r="E46" s="222"/>
      <c r="F46" s="272">
        <v>0</v>
      </c>
      <c r="G46" s="272"/>
      <c r="H46" s="223"/>
      <c r="I46" s="300" t="s">
        <v>97</v>
      </c>
      <c r="J46" s="221" t="s">
        <v>98</v>
      </c>
      <c r="K46" s="222"/>
      <c r="L46" s="302">
        <v>0</v>
      </c>
      <c r="M46" s="302"/>
      <c r="N46" s="224"/>
      <c r="O46" s="335" t="s">
        <v>97</v>
      </c>
      <c r="P46" s="221" t="s">
        <v>98</v>
      </c>
      <c r="Q46" s="222"/>
      <c r="R46" s="302">
        <v>0</v>
      </c>
      <c r="S46" s="302"/>
      <c r="T46" s="224"/>
      <c r="U46" s="335" t="s">
        <v>97</v>
      </c>
      <c r="V46" s="221" t="s">
        <v>98</v>
      </c>
      <c r="W46" s="222"/>
      <c r="X46" s="302">
        <v>0</v>
      </c>
      <c r="Y46" s="302"/>
      <c r="Z46" s="224"/>
      <c r="AA46" s="335" t="s">
        <v>97</v>
      </c>
      <c r="AB46" s="221" t="s">
        <v>98</v>
      </c>
      <c r="AC46" s="224"/>
      <c r="AD46" s="272">
        <v>0</v>
      </c>
      <c r="AE46" s="273"/>
      <c r="AF46" s="225"/>
    </row>
    <row r="47" spans="1:32" s="14" customFormat="1" ht="22.5" customHeight="1" hidden="1">
      <c r="A47" s="219"/>
      <c r="B47" s="220"/>
      <c r="C47" s="298"/>
      <c r="D47" s="227" t="s">
        <v>99</v>
      </c>
      <c r="E47" s="224"/>
      <c r="F47" s="253">
        <v>0</v>
      </c>
      <c r="G47" s="274"/>
      <c r="H47" s="223"/>
      <c r="I47" s="300"/>
      <c r="J47" s="227" t="s">
        <v>99</v>
      </c>
      <c r="K47" s="224"/>
      <c r="L47" s="253">
        <v>0</v>
      </c>
      <c r="M47" s="274"/>
      <c r="N47" s="224"/>
      <c r="O47" s="336"/>
      <c r="P47" s="227" t="s">
        <v>99</v>
      </c>
      <c r="Q47" s="224"/>
      <c r="R47" s="253">
        <v>0</v>
      </c>
      <c r="S47" s="274"/>
      <c r="T47" s="224"/>
      <c r="U47" s="336"/>
      <c r="V47" s="227" t="s">
        <v>99</v>
      </c>
      <c r="W47" s="224"/>
      <c r="X47" s="253">
        <v>0</v>
      </c>
      <c r="Y47" s="274"/>
      <c r="Z47" s="224"/>
      <c r="AA47" s="336"/>
      <c r="AB47" s="227" t="s">
        <v>99</v>
      </c>
      <c r="AC47" s="224"/>
      <c r="AD47" s="253">
        <v>0</v>
      </c>
      <c r="AE47" s="254"/>
      <c r="AF47" s="225"/>
    </row>
    <row r="48" spans="1:32" s="14" customFormat="1" ht="22.5" customHeight="1" hidden="1">
      <c r="A48" s="219"/>
      <c r="B48" s="220"/>
      <c r="C48" s="298"/>
      <c r="D48" s="227" t="s">
        <v>100</v>
      </c>
      <c r="E48" s="224"/>
      <c r="F48" s="253">
        <v>0</v>
      </c>
      <c r="G48" s="274"/>
      <c r="H48" s="223"/>
      <c r="I48" s="300"/>
      <c r="J48" s="227" t="s">
        <v>100</v>
      </c>
      <c r="K48" s="224"/>
      <c r="L48" s="253">
        <v>0</v>
      </c>
      <c r="M48" s="274"/>
      <c r="N48" s="224"/>
      <c r="O48" s="336"/>
      <c r="P48" s="227" t="s">
        <v>100</v>
      </c>
      <c r="Q48" s="224"/>
      <c r="R48" s="253">
        <v>0</v>
      </c>
      <c r="S48" s="274"/>
      <c r="T48" s="224"/>
      <c r="U48" s="336"/>
      <c r="V48" s="227" t="s">
        <v>100</v>
      </c>
      <c r="W48" s="224"/>
      <c r="X48" s="253">
        <v>0</v>
      </c>
      <c r="Y48" s="274"/>
      <c r="Z48" s="224"/>
      <c r="AA48" s="336"/>
      <c r="AB48" s="227" t="s">
        <v>100</v>
      </c>
      <c r="AC48" s="224"/>
      <c r="AD48" s="253">
        <v>0</v>
      </c>
      <c r="AE48" s="254"/>
      <c r="AF48" s="225"/>
    </row>
    <row r="49" spans="1:32" s="14" customFormat="1" ht="22.5" customHeight="1" hidden="1">
      <c r="A49" s="219"/>
      <c r="B49" s="220"/>
      <c r="C49" s="298"/>
      <c r="D49" s="227" t="s">
        <v>101</v>
      </c>
      <c r="E49" s="224"/>
      <c r="F49" s="253">
        <v>0</v>
      </c>
      <c r="G49" s="274"/>
      <c r="H49" s="223"/>
      <c r="I49" s="300"/>
      <c r="J49" s="227" t="s">
        <v>101</v>
      </c>
      <c r="K49" s="224"/>
      <c r="L49" s="253">
        <v>0</v>
      </c>
      <c r="M49" s="274"/>
      <c r="N49" s="224"/>
      <c r="O49" s="336"/>
      <c r="P49" s="227" t="s">
        <v>101</v>
      </c>
      <c r="Q49" s="224"/>
      <c r="R49" s="253">
        <v>0</v>
      </c>
      <c r="S49" s="274"/>
      <c r="T49" s="224"/>
      <c r="U49" s="336"/>
      <c r="V49" s="227" t="s">
        <v>101</v>
      </c>
      <c r="W49" s="224"/>
      <c r="X49" s="253">
        <v>0</v>
      </c>
      <c r="Y49" s="274"/>
      <c r="Z49" s="224"/>
      <c r="AA49" s="336"/>
      <c r="AB49" s="227" t="s">
        <v>101</v>
      </c>
      <c r="AC49" s="224"/>
      <c r="AD49" s="253">
        <v>0</v>
      </c>
      <c r="AE49" s="254"/>
      <c r="AF49" s="225"/>
    </row>
    <row r="50" spans="1:32" s="14" customFormat="1" ht="22.5" customHeight="1" hidden="1">
      <c r="A50" s="219"/>
      <c r="B50" s="220"/>
      <c r="C50" s="298"/>
      <c r="D50" s="227" t="s">
        <v>102</v>
      </c>
      <c r="E50" s="224"/>
      <c r="F50" s="253">
        <v>0</v>
      </c>
      <c r="G50" s="274"/>
      <c r="H50" s="223"/>
      <c r="I50" s="300"/>
      <c r="J50" s="227" t="s">
        <v>102</v>
      </c>
      <c r="K50" s="224"/>
      <c r="L50" s="253">
        <v>0</v>
      </c>
      <c r="M50" s="274"/>
      <c r="N50" s="224"/>
      <c r="O50" s="336"/>
      <c r="P50" s="227" t="s">
        <v>102</v>
      </c>
      <c r="Q50" s="224"/>
      <c r="R50" s="253">
        <v>0</v>
      </c>
      <c r="S50" s="274"/>
      <c r="T50" s="224"/>
      <c r="U50" s="336"/>
      <c r="V50" s="227" t="s">
        <v>102</v>
      </c>
      <c r="W50" s="224"/>
      <c r="X50" s="253">
        <v>0</v>
      </c>
      <c r="Y50" s="274"/>
      <c r="Z50" s="224"/>
      <c r="AA50" s="336"/>
      <c r="AB50" s="227" t="s">
        <v>102</v>
      </c>
      <c r="AC50" s="224"/>
      <c r="AD50" s="253">
        <v>0</v>
      </c>
      <c r="AE50" s="254"/>
      <c r="AF50" s="225"/>
    </row>
    <row r="51" spans="1:32" s="14" customFormat="1" ht="22.5" customHeight="1" hidden="1">
      <c r="A51" s="228"/>
      <c r="B51" s="229"/>
      <c r="C51" s="299"/>
      <c r="D51" s="230" t="s">
        <v>97</v>
      </c>
      <c r="E51" s="231"/>
      <c r="F51" s="303">
        <v>0</v>
      </c>
      <c r="G51" s="303"/>
      <c r="H51" s="232"/>
      <c r="I51" s="301"/>
      <c r="J51" s="230" t="s">
        <v>97</v>
      </c>
      <c r="K51" s="231"/>
      <c r="L51" s="303">
        <v>0</v>
      </c>
      <c r="M51" s="303"/>
      <c r="N51" s="231"/>
      <c r="O51" s="337"/>
      <c r="P51" s="230" t="s">
        <v>97</v>
      </c>
      <c r="Q51" s="231"/>
      <c r="R51" s="303">
        <v>0</v>
      </c>
      <c r="S51" s="303"/>
      <c r="T51" s="231"/>
      <c r="U51" s="337"/>
      <c r="V51" s="230" t="s">
        <v>97</v>
      </c>
      <c r="W51" s="231"/>
      <c r="X51" s="303">
        <v>0</v>
      </c>
      <c r="Y51" s="303"/>
      <c r="Z51" s="231"/>
      <c r="AA51" s="337"/>
      <c r="AB51" s="230" t="s">
        <v>97</v>
      </c>
      <c r="AC51" s="231"/>
      <c r="AD51" s="255">
        <v>0</v>
      </c>
      <c r="AE51" s="256"/>
      <c r="AF51" s="233"/>
    </row>
    <row r="52" spans="1:32" s="244" customFormat="1" ht="27.75" customHeight="1">
      <c r="A52" s="234"/>
      <c r="B52" s="235"/>
      <c r="C52" s="236" t="s">
        <v>103</v>
      </c>
      <c r="D52" s="236"/>
      <c r="E52" s="237"/>
      <c r="F52" s="238"/>
      <c r="G52" s="238"/>
      <c r="H52" s="238"/>
      <c r="I52" s="238"/>
      <c r="J52" s="239"/>
      <c r="K52" s="239"/>
      <c r="L52" s="239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1"/>
      <c r="AB52" s="241"/>
      <c r="AC52" s="241"/>
      <c r="AD52" s="241"/>
      <c r="AE52" s="242"/>
      <c r="AF52" s="243"/>
    </row>
    <row r="53" spans="1:32" ht="34.5" customHeight="1" thickBot="1">
      <c r="A53" s="245"/>
      <c r="B53" s="246"/>
      <c r="C53" s="247" t="s">
        <v>106</v>
      </c>
      <c r="D53" s="247"/>
      <c r="E53" s="248"/>
      <c r="F53" s="248"/>
      <c r="G53" s="248"/>
      <c r="H53" s="248"/>
      <c r="I53" s="248"/>
      <c r="J53" s="248"/>
      <c r="K53" s="248"/>
      <c r="L53" s="248"/>
      <c r="M53" s="249"/>
      <c r="N53" s="249"/>
      <c r="O53" s="248"/>
      <c r="P53" s="248"/>
      <c r="Q53" s="248"/>
      <c r="R53" s="249"/>
      <c r="S53" s="249"/>
      <c r="T53" s="249"/>
      <c r="U53" s="248"/>
      <c r="V53" s="248"/>
      <c r="W53" s="249"/>
      <c r="X53" s="248"/>
      <c r="Y53" s="249"/>
      <c r="Z53" s="249"/>
      <c r="AA53" s="248"/>
      <c r="AB53" s="248"/>
      <c r="AC53" s="249"/>
      <c r="AD53" s="249"/>
      <c r="AE53" s="250"/>
      <c r="AF53" s="246"/>
    </row>
    <row r="54" ht="22.5" customHeight="1">
      <c r="AF54" s="252"/>
    </row>
    <row r="55" ht="22.5" customHeight="1">
      <c r="AF55" s="9"/>
    </row>
  </sheetData>
  <sheetProtection/>
  <mergeCells count="101">
    <mergeCell ref="I29:I34"/>
    <mergeCell ref="C21:C28"/>
    <mergeCell ref="C7:AD7"/>
    <mergeCell ref="C1:C6"/>
    <mergeCell ref="I1:J1"/>
    <mergeCell ref="I2:J2"/>
    <mergeCell ref="I3:J3"/>
    <mergeCell ref="I4:J4"/>
    <mergeCell ref="I5:J5"/>
    <mergeCell ref="I6:J6"/>
    <mergeCell ref="C45:D45"/>
    <mergeCell ref="C35:C43"/>
    <mergeCell ref="O45:P45"/>
    <mergeCell ref="F45:G45"/>
    <mergeCell ref="I45:J45"/>
    <mergeCell ref="I35:I43"/>
    <mergeCell ref="O35:O43"/>
    <mergeCell ref="AA11:AA13"/>
    <mergeCell ref="U46:U51"/>
    <mergeCell ref="R51:S51"/>
    <mergeCell ref="X51:Y51"/>
    <mergeCell ref="R50:S50"/>
    <mergeCell ref="R47:S47"/>
    <mergeCell ref="X50:Y50"/>
    <mergeCell ref="R45:S45"/>
    <mergeCell ref="AA35:AA43"/>
    <mergeCell ref="U35:U43"/>
    <mergeCell ref="X45:Y45"/>
    <mergeCell ref="U45:V45"/>
    <mergeCell ref="L50:M50"/>
    <mergeCell ref="L45:M45"/>
    <mergeCell ref="AA29:AA34"/>
    <mergeCell ref="R46:S46"/>
    <mergeCell ref="O46:O51"/>
    <mergeCell ref="AA45:AB45"/>
    <mergeCell ref="X47:Y47"/>
    <mergeCell ref="AA46:AA51"/>
    <mergeCell ref="R49:S49"/>
    <mergeCell ref="X49:Y49"/>
    <mergeCell ref="X46:Y46"/>
    <mergeCell ref="U29:U34"/>
    <mergeCell ref="P8:S8"/>
    <mergeCell ref="R9:S9"/>
    <mergeCell ref="U8:U10"/>
    <mergeCell ref="Z8:Z10"/>
    <mergeCell ref="T8:T10"/>
    <mergeCell ref="X9:Y9"/>
    <mergeCell ref="H8:H10"/>
    <mergeCell ref="L51:M51"/>
    <mergeCell ref="O8:O10"/>
    <mergeCell ref="A8:B8"/>
    <mergeCell ref="A9:B9"/>
    <mergeCell ref="N8:N10"/>
    <mergeCell ref="I8:I10"/>
    <mergeCell ref="C8:C10"/>
    <mergeCell ref="C29:C34"/>
    <mergeCell ref="O29:O34"/>
    <mergeCell ref="AA8:AA10"/>
    <mergeCell ref="V8:Y8"/>
    <mergeCell ref="F47:G47"/>
    <mergeCell ref="L47:M47"/>
    <mergeCell ref="J8:M8"/>
    <mergeCell ref="I14:I20"/>
    <mergeCell ref="I11:I13"/>
    <mergeCell ref="D8:G8"/>
    <mergeCell ref="F9:G9"/>
    <mergeCell ref="L9:M9"/>
    <mergeCell ref="C46:C51"/>
    <mergeCell ref="F46:G46"/>
    <mergeCell ref="I46:I51"/>
    <mergeCell ref="L46:M46"/>
    <mergeCell ref="F50:G50"/>
    <mergeCell ref="F51:G51"/>
    <mergeCell ref="F49:G49"/>
    <mergeCell ref="L49:M49"/>
    <mergeCell ref="C11:C13"/>
    <mergeCell ref="U11:U13"/>
    <mergeCell ref="O11:O20"/>
    <mergeCell ref="U21:U28"/>
    <mergeCell ref="I21:I28"/>
    <mergeCell ref="C14:C20"/>
    <mergeCell ref="O21:O28"/>
    <mergeCell ref="U14:U20"/>
    <mergeCell ref="AF8:AF10"/>
    <mergeCell ref="AD46:AE46"/>
    <mergeCell ref="AD47:AE47"/>
    <mergeCell ref="F48:G48"/>
    <mergeCell ref="L48:M48"/>
    <mergeCell ref="R48:S48"/>
    <mergeCell ref="X48:Y48"/>
    <mergeCell ref="AD48:AE48"/>
    <mergeCell ref="AA14:AA20"/>
    <mergeCell ref="AA21:AA28"/>
    <mergeCell ref="AD49:AE49"/>
    <mergeCell ref="AD50:AE50"/>
    <mergeCell ref="AD51:AE51"/>
    <mergeCell ref="AB8:AE8"/>
    <mergeCell ref="AD9:AE9"/>
    <mergeCell ref="AD45:AE45"/>
    <mergeCell ref="AB26:AD26"/>
    <mergeCell ref="AB13:AD13"/>
  </mergeCells>
  <printOptions horizontalCentered="1" verticalCentered="1"/>
  <pageMargins left="0.1968503937007874" right="0" top="0" bottom="0" header="0" footer="0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2012-04-19T05:28:55Z</cp:lastPrinted>
  <dcterms:created xsi:type="dcterms:W3CDTF">2012-04-18T00:24:31Z</dcterms:created>
  <dcterms:modified xsi:type="dcterms:W3CDTF">2012-04-19T05:32:46Z</dcterms:modified>
  <cp:category/>
  <cp:version/>
  <cp:contentType/>
  <cp:contentStatus/>
</cp:coreProperties>
</file>