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9960" tabRatio="500" activeTab="0"/>
  </bookViews>
  <sheets>
    <sheet name="彙整單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<sst xmlns="http://schemas.openxmlformats.org/spreadsheetml/2006/main" count="21" uniqueCount="21">
  <si>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運 動 會 購 買 及 捐 款 彙 整 表</t>
  </si>
  <si>
    <t>班級</t>
  </si>
  <si>
    <t>礦泉水</t>
  </si>
  <si>
    <t>雀巢檸檬紅茶</t>
  </si>
  <si>
    <t>寶礦力水得</t>
  </si>
  <si>
    <t>熱狗</t>
  </si>
  <si>
    <t>滷蛋</t>
  </si>
  <si>
    <t>滷 味   組 合</t>
  </si>
  <si>
    <t>金額 總計</t>
  </si>
  <si>
    <t>關懷      基金</t>
  </si>
  <si>
    <t>冷氣    基金</t>
  </si>
  <si>
    <t>會務    基金</t>
  </si>
  <si>
    <t>現金     捐贈</t>
  </si>
  <si>
    <t>總金額</t>
  </si>
  <si>
    <t>價格</t>
  </si>
  <si>
    <t>星星</t>
  </si>
  <si>
    <t>月亮</t>
  </si>
  <si>
    <t>太陽</t>
  </si>
  <si>
    <t>彩虹</t>
  </si>
  <si>
    <t>其他</t>
  </si>
  <si>
    <t>總合計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</si>
</sst>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7">
    <font>
      <sz val="12"/>
      <name val="新細明體"/>
      <family val="1"/>
    </font>
    <font>
      <sz val="12"/>
      <color indexed="8"/>
      <name val="新細明體"/>
      <family val="2"/>
    </font>
    <font>
      <b/>
      <sz val="18"/>
      <color indexed="56"/>
      <name val="新細明體"/>
      <family val="2"/>
    </font>
    <font>
      <b/>
      <sz val="15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sz val="12"/>
      <color indexed="17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i/>
      <sz val="12"/>
      <color indexed="23"/>
      <name val="新細明體"/>
      <family val="2"/>
    </font>
    <font>
      <b/>
      <sz val="12"/>
      <color indexed="8"/>
      <name val="新細明體"/>
      <family val="2"/>
    </font>
    <font>
      <sz val="12"/>
      <color indexed="9"/>
      <name val="新細明體"/>
      <family val="2"/>
    </font>
    <font>
      <b/>
      <sz val="16"/>
      <name val="新細明體"/>
      <family val="1"/>
    </font>
    <font>
      <sz val="9"/>
      <name val="新細明體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1" applyNumberFormat="0" applyFill="0" applyAlignment="0" applyProtection="0"/>
    <xf numFmtId="9" fontId="20" fillId="0" borderId="0" applyFon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0" fillId="24" borderId="3" applyNumberFormat="0" applyFon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23" borderId="8" applyNumberFormat="0" applyAlignment="0" applyProtection="0"/>
    <xf numFmtId="0" fontId="35" fillId="32" borderId="9" applyNumberFormat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76" fontId="0" fillId="0" borderId="15" xfId="43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0" fillId="0" borderId="17" xfId="43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8" xfId="43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8" xfId="43" applyNumberFormat="1" applyFont="1" applyBorder="1" applyAlignment="1">
      <alignment horizontal="center" vertical="center"/>
    </xf>
    <xf numFmtId="176" fontId="0" fillId="0" borderId="0" xfId="43" applyNumberFormat="1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不良" xfId="34"/>
    <cellStyle name="中性色" xfId="35"/>
    <cellStyle name="合計" xfId="36"/>
    <cellStyle name="Percent" xfId="37"/>
    <cellStyle name="良好" xfId="38"/>
    <cellStyle name="計算" xfId="39"/>
    <cellStyle name="記事" xfId="40"/>
    <cellStyle name="Currency" xfId="41"/>
    <cellStyle name="Currency [0]" xfId="42"/>
    <cellStyle name="Comma" xfId="43"/>
    <cellStyle name="連結的儲存格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 2" xfId="53"/>
    <cellStyle name="標題  3" xfId="54"/>
    <cellStyle name="標題  4" xfId="55"/>
    <cellStyle name="標題 1" xfId="56"/>
    <cellStyle name="輸入" xfId="57"/>
    <cellStyle name="輸出" xfId="58"/>
    <cellStyle name="檢查儲存格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cklee\Desktop\&#23478;&#38263;&#26371;\&#36939;&#21205;&#26371;\102&#36939;&#21205;&#26371;&#38928;&#36092;&#21450;&#25424;&#36104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彙整單 進班"/>
      <sheetName val="彙整單"/>
      <sheetName val="預購"/>
      <sheetName val="現金捐贈"/>
      <sheetName val="捐款芳名錄(公怖欄) "/>
      <sheetName val="Sheet1"/>
      <sheetName val="捐款芳名錄(海報)"/>
      <sheetName val="進單(印)"/>
      <sheetName val="飲料"/>
      <sheetName val="進單(印) (2)"/>
      <sheetName val="熟食"/>
      <sheetName val="實物捐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A1" sqref="A1:M1"/>
    </sheetView>
  </sheetViews>
  <sheetFormatPr defaultColWidth="8.875" defaultRowHeight="16.5"/>
  <cols>
    <col min="1" max="1" width="7.00390625" style="6" customWidth="1"/>
    <col min="2" max="2" width="6.375" style="0" customWidth="1"/>
    <col min="3" max="3" width="6.50390625" style="0" customWidth="1"/>
    <col min="4" max="4" width="6.625" style="0" customWidth="1"/>
    <col min="5" max="7" width="6.125" style="0" customWidth="1"/>
    <col min="8" max="8" width="10.125" style="21" customWidth="1"/>
    <col min="9" max="9" width="8.625" style="21" bestFit="1" customWidth="1"/>
    <col min="10" max="10" width="8.50390625" style="21" customWidth="1"/>
    <col min="11" max="11" width="7.625" style="21" customWidth="1"/>
    <col min="12" max="12" width="8.50390625" style="21" customWidth="1"/>
    <col min="13" max="13" width="9.625" style="0" customWidth="1"/>
    <col min="14" max="14" width="8.875" style="0" customWidth="1"/>
    <col min="15" max="15" width="9.125" style="0" bestFit="1" customWidth="1"/>
  </cols>
  <sheetData>
    <row r="1" spans="1:13" ht="21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6" customFormat="1" ht="45.75" thickBo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</row>
    <row r="3" spans="1:13" ht="21" customHeight="1" thickBot="1">
      <c r="A3" s="7" t="s">
        <v>14</v>
      </c>
      <c r="B3" s="8">
        <v>15</v>
      </c>
      <c r="C3" s="8">
        <v>25</v>
      </c>
      <c r="D3" s="8">
        <v>25</v>
      </c>
      <c r="E3" s="8">
        <v>20</v>
      </c>
      <c r="F3" s="8">
        <v>10</v>
      </c>
      <c r="G3" s="8">
        <v>30</v>
      </c>
      <c r="H3" s="9"/>
      <c r="I3" s="9"/>
      <c r="J3" s="9"/>
      <c r="K3" s="9"/>
      <c r="L3" s="9"/>
      <c r="M3" s="10"/>
    </row>
    <row r="4" spans="1:15" ht="15">
      <c r="A4" s="11" t="s">
        <v>15</v>
      </c>
      <c r="B4" s="12">
        <v>60</v>
      </c>
      <c r="C4" s="12">
        <v>30</v>
      </c>
      <c r="D4" s="12">
        <v>30</v>
      </c>
      <c r="E4" s="12"/>
      <c r="F4" s="12">
        <v>30</v>
      </c>
      <c r="G4" s="12">
        <v>30</v>
      </c>
      <c r="H4" s="13">
        <f>+$B$3*B4+$C$3*C4+$D$3*D4+$E$3*E4+$F$3*F4+$G$3*G4</f>
        <v>3600</v>
      </c>
      <c r="I4" s="13">
        <v>650</v>
      </c>
      <c r="J4" s="13">
        <v>3550</v>
      </c>
      <c r="K4" s="13">
        <v>150</v>
      </c>
      <c r="L4" s="13">
        <v>1500</v>
      </c>
      <c r="M4" s="14">
        <f>+H4+I4+J4+K4+L4</f>
        <v>9450</v>
      </c>
      <c r="O4" s="15"/>
    </row>
    <row r="5" spans="1:15" ht="15">
      <c r="A5" s="16" t="s">
        <v>16</v>
      </c>
      <c r="B5" s="17">
        <v>30</v>
      </c>
      <c r="C5" s="17"/>
      <c r="D5" s="17">
        <v>60</v>
      </c>
      <c r="E5" s="17">
        <v>33</v>
      </c>
      <c r="F5" s="17">
        <v>33</v>
      </c>
      <c r="G5" s="17">
        <v>33</v>
      </c>
      <c r="H5" s="18">
        <f aca="true" t="shared" si="0" ref="H5:H34">+$B$3*B5+$C$3*C5+$D$3*D5+$E$3*E5+$F$3*F5+$G$3*G5</f>
        <v>3930</v>
      </c>
      <c r="I5" s="18">
        <v>700</v>
      </c>
      <c r="J5" s="18">
        <v>1700</v>
      </c>
      <c r="K5" s="18">
        <v>300</v>
      </c>
      <c r="L5" s="18"/>
      <c r="M5" s="19">
        <f aca="true" t="shared" si="1" ref="M5:M35">+H5+I5+J5+K5+L5</f>
        <v>6630</v>
      </c>
      <c r="O5" s="15"/>
    </row>
    <row r="6" spans="1:15" ht="15">
      <c r="A6" s="16" t="s">
        <v>17</v>
      </c>
      <c r="B6" s="17">
        <v>32</v>
      </c>
      <c r="C6" s="17">
        <v>32</v>
      </c>
      <c r="D6" s="17">
        <v>64</v>
      </c>
      <c r="E6" s="17">
        <v>32</v>
      </c>
      <c r="F6" s="17">
        <v>32</v>
      </c>
      <c r="G6" s="17"/>
      <c r="H6" s="18">
        <f t="shared" si="0"/>
        <v>3840</v>
      </c>
      <c r="I6" s="18">
        <v>600</v>
      </c>
      <c r="J6" s="18">
        <v>900</v>
      </c>
      <c r="K6" s="18">
        <v>500</v>
      </c>
      <c r="L6" s="18">
        <v>1970</v>
      </c>
      <c r="M6" s="19">
        <f t="shared" si="1"/>
        <v>7810</v>
      </c>
      <c r="O6" s="15"/>
    </row>
    <row r="7" spans="1:15" ht="15">
      <c r="A7" s="16" t="s">
        <v>18</v>
      </c>
      <c r="B7" s="17">
        <v>60</v>
      </c>
      <c r="C7" s="17"/>
      <c r="D7" s="17">
        <v>62</v>
      </c>
      <c r="E7" s="17">
        <v>30</v>
      </c>
      <c r="F7" s="17">
        <v>30</v>
      </c>
      <c r="G7" s="17">
        <v>30</v>
      </c>
      <c r="H7" s="18">
        <f t="shared" si="0"/>
        <v>4250</v>
      </c>
      <c r="I7" s="18">
        <v>2500</v>
      </c>
      <c r="J7" s="18">
        <v>1100</v>
      </c>
      <c r="K7" s="18">
        <v>1100</v>
      </c>
      <c r="L7" s="18"/>
      <c r="M7" s="19">
        <f t="shared" si="1"/>
        <v>8950</v>
      </c>
      <c r="O7" s="15"/>
    </row>
    <row r="8" spans="1:15" ht="15">
      <c r="A8" s="16">
        <v>101</v>
      </c>
      <c r="B8" s="17">
        <v>30</v>
      </c>
      <c r="C8" s="17">
        <v>2</v>
      </c>
      <c r="D8" s="17">
        <v>56</v>
      </c>
      <c r="E8" s="17">
        <v>29</v>
      </c>
      <c r="F8" s="17">
        <v>0</v>
      </c>
      <c r="G8" s="17">
        <v>27</v>
      </c>
      <c r="H8" s="18">
        <f t="shared" si="0"/>
        <v>3290</v>
      </c>
      <c r="I8" s="18">
        <v>500</v>
      </c>
      <c r="J8" s="18">
        <v>10600</v>
      </c>
      <c r="K8" s="18"/>
      <c r="L8" s="18">
        <v>1540</v>
      </c>
      <c r="M8" s="19">
        <f t="shared" si="1"/>
        <v>15930</v>
      </c>
      <c r="O8" s="15"/>
    </row>
    <row r="9" spans="1:15" ht="15">
      <c r="A9" s="16">
        <v>102</v>
      </c>
      <c r="B9" s="17">
        <v>5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18">
        <f t="shared" si="0"/>
        <v>625</v>
      </c>
      <c r="I9" s="18">
        <f>1000+500</f>
        <v>1500</v>
      </c>
      <c r="J9" s="18">
        <f>3600+300+500</f>
        <v>4400</v>
      </c>
      <c r="K9" s="18">
        <v>600</v>
      </c>
      <c r="L9" s="18">
        <f>300+500</f>
        <v>800</v>
      </c>
      <c r="M9" s="19">
        <f t="shared" si="1"/>
        <v>7925</v>
      </c>
      <c r="O9" s="15"/>
    </row>
    <row r="10" spans="1:15" ht="15">
      <c r="A10" s="16">
        <v>103</v>
      </c>
      <c r="B10" s="17">
        <v>26</v>
      </c>
      <c r="C10" s="17"/>
      <c r="D10" s="17">
        <f>53+26</f>
        <v>79</v>
      </c>
      <c r="E10" s="17"/>
      <c r="F10" s="17">
        <v>30</v>
      </c>
      <c r="G10" s="17">
        <v>26</v>
      </c>
      <c r="H10" s="18">
        <f t="shared" si="0"/>
        <v>3445</v>
      </c>
      <c r="I10" s="18">
        <v>1000</v>
      </c>
      <c r="J10" s="18">
        <f>2300+500+3000+1000</f>
        <v>6800</v>
      </c>
      <c r="K10" s="18"/>
      <c r="L10" s="18">
        <f>300+800</f>
        <v>1100</v>
      </c>
      <c r="M10" s="19">
        <f t="shared" si="1"/>
        <v>12345</v>
      </c>
      <c r="O10" s="15"/>
    </row>
    <row r="11" spans="1:15" ht="15">
      <c r="A11" s="16">
        <v>104</v>
      </c>
      <c r="B11" s="17">
        <v>52</v>
      </c>
      <c r="C11" s="17">
        <v>26</v>
      </c>
      <c r="D11" s="17">
        <v>27</v>
      </c>
      <c r="E11" s="17">
        <v>26</v>
      </c>
      <c r="F11" s="17"/>
      <c r="G11" s="17"/>
      <c r="H11" s="18">
        <f t="shared" si="0"/>
        <v>2625</v>
      </c>
      <c r="I11" s="18"/>
      <c r="J11" s="18">
        <v>7300</v>
      </c>
      <c r="K11" s="18"/>
      <c r="L11" s="18">
        <v>1300</v>
      </c>
      <c r="M11" s="19">
        <f t="shared" si="1"/>
        <v>11225</v>
      </c>
      <c r="O11" s="15"/>
    </row>
    <row r="12" spans="1:15" ht="15">
      <c r="A12" s="16">
        <v>201</v>
      </c>
      <c r="B12" s="17"/>
      <c r="C12" s="17">
        <v>28</v>
      </c>
      <c r="D12" s="17">
        <v>28</v>
      </c>
      <c r="E12" s="17"/>
      <c r="F12" s="17"/>
      <c r="G12" s="17">
        <v>28</v>
      </c>
      <c r="H12" s="18">
        <f t="shared" si="0"/>
        <v>2240</v>
      </c>
      <c r="I12" s="18">
        <v>1500</v>
      </c>
      <c r="J12" s="18">
        <v>1000</v>
      </c>
      <c r="K12" s="18">
        <v>2500</v>
      </c>
      <c r="L12" s="18"/>
      <c r="M12" s="19">
        <f t="shared" si="1"/>
        <v>7240</v>
      </c>
      <c r="O12" s="15"/>
    </row>
    <row r="13" spans="1:15" ht="15">
      <c r="A13" s="16">
        <v>202</v>
      </c>
      <c r="B13" s="17">
        <v>29</v>
      </c>
      <c r="C13" s="17"/>
      <c r="D13" s="17">
        <v>89</v>
      </c>
      <c r="E13" s="17">
        <v>30</v>
      </c>
      <c r="F13" s="17">
        <v>29</v>
      </c>
      <c r="G13" s="17">
        <v>30</v>
      </c>
      <c r="H13" s="18">
        <f t="shared" si="0"/>
        <v>4450</v>
      </c>
      <c r="I13" s="18">
        <v>500</v>
      </c>
      <c r="J13" s="18">
        <v>6050</v>
      </c>
      <c r="K13" s="18"/>
      <c r="L13" s="18">
        <v>700</v>
      </c>
      <c r="M13" s="19">
        <f t="shared" si="1"/>
        <v>11700</v>
      </c>
      <c r="O13" s="15"/>
    </row>
    <row r="14" spans="1:15" ht="15">
      <c r="A14" s="16">
        <v>203</v>
      </c>
      <c r="B14" s="17"/>
      <c r="C14" s="17">
        <v>57</v>
      </c>
      <c r="D14" s="17">
        <v>26</v>
      </c>
      <c r="E14" s="17">
        <v>26</v>
      </c>
      <c r="F14" s="17"/>
      <c r="G14" s="17"/>
      <c r="H14" s="18">
        <f t="shared" si="0"/>
        <v>2595</v>
      </c>
      <c r="I14" s="18">
        <v>2000</v>
      </c>
      <c r="J14" s="18">
        <v>2900</v>
      </c>
      <c r="K14" s="18">
        <v>500</v>
      </c>
      <c r="L14" s="18">
        <v>2000</v>
      </c>
      <c r="M14" s="19">
        <f t="shared" si="1"/>
        <v>9995</v>
      </c>
      <c r="O14" s="15"/>
    </row>
    <row r="15" spans="1:15" ht="15">
      <c r="A15" s="16">
        <v>204</v>
      </c>
      <c r="B15" s="17">
        <v>27</v>
      </c>
      <c r="C15" s="17">
        <v>32</v>
      </c>
      <c r="D15" s="17">
        <v>52</v>
      </c>
      <c r="E15" s="17">
        <v>27</v>
      </c>
      <c r="F15" s="17">
        <v>59</v>
      </c>
      <c r="G15" s="17">
        <v>30</v>
      </c>
      <c r="H15" s="18">
        <f t="shared" si="0"/>
        <v>4535</v>
      </c>
      <c r="I15" s="18">
        <f>500+500</f>
        <v>1000</v>
      </c>
      <c r="J15" s="18">
        <v>4600</v>
      </c>
      <c r="K15" s="18">
        <v>1500</v>
      </c>
      <c r="L15" s="18">
        <v>200</v>
      </c>
      <c r="M15" s="19">
        <f t="shared" si="1"/>
        <v>11835</v>
      </c>
      <c r="O15" s="15"/>
    </row>
    <row r="16" spans="1:15" ht="15">
      <c r="A16" s="16">
        <v>301</v>
      </c>
      <c r="B16" s="17">
        <v>29</v>
      </c>
      <c r="C16" s="17"/>
      <c r="D16" s="17">
        <v>30</v>
      </c>
      <c r="E16" s="17"/>
      <c r="F16" s="17">
        <v>29</v>
      </c>
      <c r="G16" s="17">
        <v>29</v>
      </c>
      <c r="H16" s="18">
        <f t="shared" si="0"/>
        <v>2345</v>
      </c>
      <c r="I16" s="18"/>
      <c r="J16" s="18">
        <v>6600</v>
      </c>
      <c r="K16" s="18"/>
      <c r="L16" s="18">
        <v>2300</v>
      </c>
      <c r="M16" s="19">
        <f t="shared" si="1"/>
        <v>11245</v>
      </c>
      <c r="O16" s="15"/>
    </row>
    <row r="17" spans="1:15" ht="15">
      <c r="A17" s="16">
        <v>302</v>
      </c>
      <c r="B17" s="17">
        <v>28</v>
      </c>
      <c r="C17" s="17">
        <v>28</v>
      </c>
      <c r="D17" s="17">
        <v>28</v>
      </c>
      <c r="E17" s="17">
        <v>28</v>
      </c>
      <c r="F17" s="17">
        <v>27</v>
      </c>
      <c r="G17" s="17">
        <v>28</v>
      </c>
      <c r="H17" s="18">
        <f t="shared" si="0"/>
        <v>3490</v>
      </c>
      <c r="I17" s="18">
        <v>300</v>
      </c>
      <c r="J17" s="18">
        <v>2540</v>
      </c>
      <c r="K17" s="18"/>
      <c r="L17" s="18"/>
      <c r="M17" s="19">
        <f t="shared" si="1"/>
        <v>6330</v>
      </c>
      <c r="O17" s="15"/>
    </row>
    <row r="18" spans="1:15" ht="15">
      <c r="A18" s="16">
        <v>303</v>
      </c>
      <c r="B18" s="17"/>
      <c r="C18" s="17"/>
      <c r="D18" s="17">
        <v>28</v>
      </c>
      <c r="E18" s="17">
        <v>27</v>
      </c>
      <c r="F18" s="17">
        <f>27+27</f>
        <v>54</v>
      </c>
      <c r="G18" s="17">
        <v>28</v>
      </c>
      <c r="H18" s="18">
        <f t="shared" si="0"/>
        <v>2620</v>
      </c>
      <c r="I18" s="18">
        <v>1100</v>
      </c>
      <c r="J18" s="18">
        <v>4200</v>
      </c>
      <c r="K18" s="18">
        <v>1000</v>
      </c>
      <c r="L18" s="18">
        <v>1100</v>
      </c>
      <c r="M18" s="19">
        <f t="shared" si="1"/>
        <v>10020</v>
      </c>
      <c r="O18" s="15"/>
    </row>
    <row r="19" spans="1:15" ht="15">
      <c r="A19" s="16">
        <v>304</v>
      </c>
      <c r="B19" s="17"/>
      <c r="C19" s="17">
        <v>54</v>
      </c>
      <c r="D19" s="17">
        <v>52</v>
      </c>
      <c r="E19" s="17">
        <v>26</v>
      </c>
      <c r="F19" s="17">
        <v>54</v>
      </c>
      <c r="G19" s="17">
        <v>26</v>
      </c>
      <c r="H19" s="18">
        <f t="shared" si="0"/>
        <v>4490</v>
      </c>
      <c r="I19" s="18"/>
      <c r="J19" s="18">
        <v>5100</v>
      </c>
      <c r="K19" s="18">
        <v>1000</v>
      </c>
      <c r="L19" s="18"/>
      <c r="M19" s="19">
        <f t="shared" si="1"/>
        <v>10590</v>
      </c>
      <c r="O19" s="15"/>
    </row>
    <row r="20" spans="1:15" ht="15">
      <c r="A20" s="16">
        <v>401</v>
      </c>
      <c r="B20" s="17">
        <v>55</v>
      </c>
      <c r="C20" s="17">
        <v>27</v>
      </c>
      <c r="D20" s="17">
        <f>28+28</f>
        <v>56</v>
      </c>
      <c r="E20" s="17"/>
      <c r="F20" s="17"/>
      <c r="G20" s="17">
        <v>28</v>
      </c>
      <c r="H20" s="18">
        <f t="shared" si="0"/>
        <v>3740</v>
      </c>
      <c r="I20" s="18">
        <v>100</v>
      </c>
      <c r="J20" s="18">
        <f>3000+3000</f>
        <v>6000</v>
      </c>
      <c r="K20" s="18">
        <v>5000</v>
      </c>
      <c r="L20" s="18"/>
      <c r="M20" s="19">
        <f t="shared" si="1"/>
        <v>14840</v>
      </c>
      <c r="O20" s="15"/>
    </row>
    <row r="21" spans="1:15" ht="15">
      <c r="A21" s="16">
        <v>402</v>
      </c>
      <c r="B21" s="17"/>
      <c r="C21" s="17">
        <v>27</v>
      </c>
      <c r="D21" s="17">
        <v>55</v>
      </c>
      <c r="E21" s="17">
        <v>26</v>
      </c>
      <c r="F21" s="17">
        <v>27</v>
      </c>
      <c r="G21" s="17">
        <v>27</v>
      </c>
      <c r="H21" s="18">
        <f t="shared" si="0"/>
        <v>3650</v>
      </c>
      <c r="I21" s="18"/>
      <c r="J21" s="18">
        <f>500+4000</f>
        <v>4500</v>
      </c>
      <c r="K21" s="18">
        <v>1000</v>
      </c>
      <c r="L21" s="18"/>
      <c r="M21" s="19">
        <f t="shared" si="1"/>
        <v>9150</v>
      </c>
      <c r="O21" s="15"/>
    </row>
    <row r="22" spans="1:15" ht="15">
      <c r="A22" s="16">
        <v>403</v>
      </c>
      <c r="B22" s="17">
        <v>25</v>
      </c>
      <c r="C22" s="17"/>
      <c r="D22" s="17"/>
      <c r="E22" s="17">
        <v>26</v>
      </c>
      <c r="F22" s="17">
        <v>51</v>
      </c>
      <c r="G22" s="17">
        <v>26</v>
      </c>
      <c r="H22" s="18">
        <f t="shared" si="0"/>
        <v>2185</v>
      </c>
      <c r="I22" s="18">
        <v>1000</v>
      </c>
      <c r="J22" s="18">
        <v>1600</v>
      </c>
      <c r="K22" s="18"/>
      <c r="L22" s="18"/>
      <c r="M22" s="19">
        <f t="shared" si="1"/>
        <v>4785</v>
      </c>
      <c r="O22" s="15"/>
    </row>
    <row r="23" spans="1:15" ht="15">
      <c r="A23" s="16">
        <v>404</v>
      </c>
      <c r="B23" s="17">
        <v>28</v>
      </c>
      <c r="C23" s="17">
        <v>27</v>
      </c>
      <c r="D23" s="17">
        <v>55</v>
      </c>
      <c r="E23" s="17">
        <v>56</v>
      </c>
      <c r="F23" s="17">
        <v>27</v>
      </c>
      <c r="G23" s="17">
        <v>27</v>
      </c>
      <c r="H23" s="18">
        <f t="shared" si="0"/>
        <v>4670</v>
      </c>
      <c r="I23" s="18">
        <v>2500</v>
      </c>
      <c r="J23" s="18">
        <v>5000</v>
      </c>
      <c r="K23" s="18"/>
      <c r="L23" s="18">
        <v>1000</v>
      </c>
      <c r="M23" s="19">
        <f t="shared" si="1"/>
        <v>13170</v>
      </c>
      <c r="O23" s="15"/>
    </row>
    <row r="24" spans="1:15" ht="15">
      <c r="A24" s="16">
        <v>405</v>
      </c>
      <c r="B24" s="17"/>
      <c r="C24" s="17">
        <v>98</v>
      </c>
      <c r="D24" s="17"/>
      <c r="E24" s="17">
        <v>48</v>
      </c>
      <c r="F24" s="17">
        <v>25</v>
      </c>
      <c r="G24" s="17">
        <v>25</v>
      </c>
      <c r="H24" s="18">
        <f t="shared" si="0"/>
        <v>4410</v>
      </c>
      <c r="I24" s="18"/>
      <c r="J24" s="18">
        <v>750</v>
      </c>
      <c r="K24" s="18"/>
      <c r="L24" s="18"/>
      <c r="M24" s="19">
        <f t="shared" si="1"/>
        <v>5160</v>
      </c>
      <c r="O24" s="15"/>
    </row>
    <row r="25" spans="1:15" ht="15">
      <c r="A25" s="16">
        <v>501</v>
      </c>
      <c r="B25" s="17"/>
      <c r="C25" s="17">
        <v>28</v>
      </c>
      <c r="D25" s="17">
        <v>29</v>
      </c>
      <c r="E25" s="17">
        <v>28</v>
      </c>
      <c r="F25" s="17">
        <v>29</v>
      </c>
      <c r="G25" s="17">
        <v>29</v>
      </c>
      <c r="H25" s="18">
        <f t="shared" si="0"/>
        <v>3145</v>
      </c>
      <c r="I25" s="18"/>
      <c r="J25" s="18">
        <v>5300</v>
      </c>
      <c r="K25" s="18">
        <v>1000</v>
      </c>
      <c r="L25" s="18">
        <v>500</v>
      </c>
      <c r="M25" s="19">
        <f t="shared" si="1"/>
        <v>9945</v>
      </c>
      <c r="O25" s="15"/>
    </row>
    <row r="26" spans="1:15" ht="15">
      <c r="A26" s="16">
        <v>502</v>
      </c>
      <c r="B26" s="17">
        <v>28</v>
      </c>
      <c r="C26" s="17">
        <v>28</v>
      </c>
      <c r="D26" s="17">
        <v>30</v>
      </c>
      <c r="E26" s="17">
        <v>27</v>
      </c>
      <c r="F26" s="17"/>
      <c r="G26" s="17">
        <v>30</v>
      </c>
      <c r="H26" s="18">
        <f t="shared" si="0"/>
        <v>3310</v>
      </c>
      <c r="I26" s="18"/>
      <c r="J26" s="18">
        <v>6000</v>
      </c>
      <c r="K26" s="18"/>
      <c r="L26" s="18"/>
      <c r="M26" s="19">
        <f t="shared" si="1"/>
        <v>9310</v>
      </c>
      <c r="O26" s="15"/>
    </row>
    <row r="27" spans="1:15" ht="15">
      <c r="A27" s="16">
        <v>503</v>
      </c>
      <c r="B27" s="17">
        <v>27</v>
      </c>
      <c r="C27" s="17">
        <v>27</v>
      </c>
      <c r="D27" s="17">
        <v>81</v>
      </c>
      <c r="E27" s="17">
        <v>27</v>
      </c>
      <c r="F27" s="17">
        <v>27</v>
      </c>
      <c r="G27" s="17">
        <v>27</v>
      </c>
      <c r="H27" s="18">
        <f t="shared" si="0"/>
        <v>4725</v>
      </c>
      <c r="I27" s="18">
        <v>2000</v>
      </c>
      <c r="J27" s="18">
        <v>7700</v>
      </c>
      <c r="K27" s="18">
        <v>500</v>
      </c>
      <c r="L27" s="18"/>
      <c r="M27" s="19">
        <f t="shared" si="1"/>
        <v>14925</v>
      </c>
      <c r="O27" s="15"/>
    </row>
    <row r="28" spans="1:15" ht="15">
      <c r="A28" s="16">
        <v>504</v>
      </c>
      <c r="B28" s="17">
        <v>30</v>
      </c>
      <c r="C28" s="17">
        <f>30+27</f>
        <v>57</v>
      </c>
      <c r="D28" s="17">
        <f>28+28</f>
        <v>56</v>
      </c>
      <c r="E28" s="17">
        <v>27</v>
      </c>
      <c r="F28" s="17">
        <v>28</v>
      </c>
      <c r="G28" s="17">
        <v>30</v>
      </c>
      <c r="H28" s="18">
        <f t="shared" si="0"/>
        <v>4995</v>
      </c>
      <c r="I28" s="18">
        <v>1000</v>
      </c>
      <c r="J28" s="18">
        <v>1500</v>
      </c>
      <c r="K28" s="18">
        <v>3000</v>
      </c>
      <c r="L28" s="18"/>
      <c r="M28" s="19">
        <f t="shared" si="1"/>
        <v>10495</v>
      </c>
      <c r="O28" s="15"/>
    </row>
    <row r="29" spans="1:15" ht="15">
      <c r="A29" s="16">
        <v>505</v>
      </c>
      <c r="B29" s="17">
        <v>27</v>
      </c>
      <c r="C29" s="17">
        <v>28</v>
      </c>
      <c r="D29" s="17">
        <v>28</v>
      </c>
      <c r="E29" s="17">
        <v>27</v>
      </c>
      <c r="F29" s="17">
        <v>27</v>
      </c>
      <c r="G29" s="17">
        <v>28</v>
      </c>
      <c r="H29" s="18">
        <f t="shared" si="0"/>
        <v>3455</v>
      </c>
      <c r="I29" s="18">
        <v>2300</v>
      </c>
      <c r="J29" s="18">
        <v>1400</v>
      </c>
      <c r="K29" s="18">
        <v>5500</v>
      </c>
      <c r="L29" s="18"/>
      <c r="M29" s="19">
        <f t="shared" si="1"/>
        <v>12655</v>
      </c>
      <c r="O29" s="15"/>
    </row>
    <row r="30" spans="1:15" ht="15">
      <c r="A30" s="16">
        <v>601</v>
      </c>
      <c r="B30" s="17"/>
      <c r="C30" s="17">
        <v>31</v>
      </c>
      <c r="D30" s="17">
        <v>31</v>
      </c>
      <c r="E30" s="17">
        <v>31</v>
      </c>
      <c r="F30" s="17">
        <v>31</v>
      </c>
      <c r="G30" s="17">
        <v>62</v>
      </c>
      <c r="H30" s="18">
        <f t="shared" si="0"/>
        <v>4340</v>
      </c>
      <c r="I30" s="18">
        <v>500</v>
      </c>
      <c r="J30" s="18">
        <v>5100</v>
      </c>
      <c r="K30" s="18"/>
      <c r="L30" s="18">
        <v>300</v>
      </c>
      <c r="M30" s="19">
        <f t="shared" si="1"/>
        <v>10240</v>
      </c>
      <c r="O30" s="15"/>
    </row>
    <row r="31" spans="1:15" ht="15">
      <c r="A31" s="16">
        <v>602</v>
      </c>
      <c r="B31" s="17">
        <v>30</v>
      </c>
      <c r="C31" s="17"/>
      <c r="D31" s="17">
        <v>30</v>
      </c>
      <c r="E31" s="17"/>
      <c r="F31" s="17">
        <v>30</v>
      </c>
      <c r="G31" s="17">
        <v>30</v>
      </c>
      <c r="H31" s="18">
        <f t="shared" si="0"/>
        <v>2400</v>
      </c>
      <c r="I31" s="18">
        <v>250</v>
      </c>
      <c r="J31" s="18">
        <f>2950+500</f>
        <v>3450</v>
      </c>
      <c r="K31" s="18">
        <f>1000+500</f>
        <v>1500</v>
      </c>
      <c r="L31" s="18"/>
      <c r="M31" s="19">
        <f t="shared" si="1"/>
        <v>7600</v>
      </c>
      <c r="O31" s="15"/>
    </row>
    <row r="32" spans="1:15" ht="15">
      <c r="A32" s="16">
        <v>603</v>
      </c>
      <c r="B32" s="17"/>
      <c r="C32" s="17">
        <v>83</v>
      </c>
      <c r="D32" s="17">
        <v>80</v>
      </c>
      <c r="E32" s="17">
        <v>53</v>
      </c>
      <c r="F32" s="17">
        <v>27</v>
      </c>
      <c r="G32" s="17"/>
      <c r="H32" s="18">
        <f t="shared" si="0"/>
        <v>5405</v>
      </c>
      <c r="I32" s="18"/>
      <c r="J32" s="18">
        <v>1500</v>
      </c>
      <c r="K32" s="18"/>
      <c r="L32" s="18">
        <v>125</v>
      </c>
      <c r="M32" s="19">
        <f t="shared" si="1"/>
        <v>7030</v>
      </c>
      <c r="O32" s="15"/>
    </row>
    <row r="33" spans="1:15" ht="15">
      <c r="A33" s="16">
        <v>604</v>
      </c>
      <c r="B33" s="17"/>
      <c r="C33" s="17">
        <v>90</v>
      </c>
      <c r="D33" s="17">
        <v>90</v>
      </c>
      <c r="E33" s="17"/>
      <c r="F33" s="17"/>
      <c r="G33" s="17">
        <v>30</v>
      </c>
      <c r="H33" s="18">
        <f t="shared" si="0"/>
        <v>5400</v>
      </c>
      <c r="I33" s="18"/>
      <c r="J33" s="18">
        <v>1000</v>
      </c>
      <c r="K33" s="18"/>
      <c r="L33" s="18"/>
      <c r="M33" s="19">
        <f t="shared" si="1"/>
        <v>6400</v>
      </c>
      <c r="O33" s="15"/>
    </row>
    <row r="34" spans="1:15" ht="15">
      <c r="A34" s="16">
        <v>605</v>
      </c>
      <c r="B34" s="17"/>
      <c r="C34" s="17">
        <v>27</v>
      </c>
      <c r="D34" s="17">
        <v>26</v>
      </c>
      <c r="E34" s="17"/>
      <c r="F34" s="17"/>
      <c r="G34" s="17">
        <v>54</v>
      </c>
      <c r="H34" s="18">
        <f t="shared" si="0"/>
        <v>2945</v>
      </c>
      <c r="I34" s="18">
        <v>1800</v>
      </c>
      <c r="J34" s="18">
        <v>6100</v>
      </c>
      <c r="K34" s="18"/>
      <c r="L34" s="18"/>
      <c r="M34" s="19">
        <f t="shared" si="1"/>
        <v>10845</v>
      </c>
      <c r="O34" s="15"/>
    </row>
    <row r="35" spans="1:15" ht="15">
      <c r="A35" s="16" t="s">
        <v>19</v>
      </c>
      <c r="B35" s="17"/>
      <c r="C35" s="17"/>
      <c r="D35" s="17"/>
      <c r="E35" s="17"/>
      <c r="F35" s="17"/>
      <c r="G35" s="17"/>
      <c r="H35" s="18"/>
      <c r="I35" s="18">
        <v>1000</v>
      </c>
      <c r="J35" s="18"/>
      <c r="K35" s="18"/>
      <c r="L35" s="18"/>
      <c r="M35" s="19">
        <f t="shared" si="1"/>
        <v>1000</v>
      </c>
      <c r="O35" s="15"/>
    </row>
    <row r="36" spans="1:13" s="21" customFormat="1" ht="15">
      <c r="A36" s="20" t="s">
        <v>20</v>
      </c>
      <c r="B36" s="18">
        <f>SUM(B4:B34)</f>
        <v>658</v>
      </c>
      <c r="C36" s="18">
        <f aca="true" t="shared" si="2" ref="C36:H36">SUM(C4:C34)</f>
        <v>872</v>
      </c>
      <c r="D36" s="18">
        <f t="shared" si="2"/>
        <v>1363</v>
      </c>
      <c r="E36" s="18">
        <f t="shared" si="2"/>
        <v>695</v>
      </c>
      <c r="F36" s="18">
        <f t="shared" si="2"/>
        <v>741</v>
      </c>
      <c r="G36" s="18">
        <f t="shared" si="2"/>
        <v>803</v>
      </c>
      <c r="H36" s="18">
        <f t="shared" si="2"/>
        <v>111145</v>
      </c>
      <c r="I36" s="18">
        <f>SUM(I4:I35)</f>
        <v>26300</v>
      </c>
      <c r="J36" s="18">
        <f>SUM(J4:J35)</f>
        <v>126240</v>
      </c>
      <c r="K36" s="18">
        <f>SUM(K4:K35)</f>
        <v>26650</v>
      </c>
      <c r="L36" s="18">
        <f>SUM(L4:L35)</f>
        <v>16435</v>
      </c>
      <c r="M36" s="18">
        <f>SUM(M4:M35)</f>
        <v>306770</v>
      </c>
    </row>
  </sheetData>
  <sheetProtection/>
  <mergeCells count="1">
    <mergeCell ref="A1:M1"/>
  </mergeCells>
  <printOptions/>
  <pageMargins left="0.24" right="0.25" top="0.76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spock.lee@gmail.com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阿智 李</dc:creator>
  <cp:keywords/>
  <dc:description/>
  <cp:lastModifiedBy>阿智 李</cp:lastModifiedBy>
  <dcterms:created xsi:type="dcterms:W3CDTF">2013-12-25T12:04:25Z</dcterms:created>
  <dcterms:modified xsi:type="dcterms:W3CDTF">2013-12-25T12:05:34Z</dcterms:modified>
  <cp:category/>
  <cp:version/>
  <cp:contentType/>
  <cp:contentStatus/>
</cp:coreProperties>
</file>