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205" windowHeight="5805" activeTab="3"/>
  </bookViews>
  <sheets>
    <sheet name="第12週" sheetId="1" r:id="rId1"/>
    <sheet name="第13週" sheetId="2" r:id="rId2"/>
    <sheet name="第14週" sheetId="3" r:id="rId3"/>
    <sheet name="第15週" sheetId="4" r:id="rId4"/>
  </sheets>
  <definedNames>
    <definedName name="_xlnm.Print_Area" localSheetId="0">'第12週'!$A$1:$U$83</definedName>
    <definedName name="_xlnm.Print_Area" localSheetId="2">'第14週'!$A$1:$U$82</definedName>
  </definedNames>
  <calcPr fullCalcOnLoad="1"/>
</workbook>
</file>

<file path=xl/sharedStrings.xml><?xml version="1.0" encoding="utf-8"?>
<sst xmlns="http://schemas.openxmlformats.org/spreadsheetml/2006/main" count="2016" uniqueCount="580">
  <si>
    <t>餐點</t>
  </si>
  <si>
    <t>食材名稱</t>
  </si>
  <si>
    <t>主食</t>
  </si>
  <si>
    <t>青菜</t>
  </si>
  <si>
    <t>青菜</t>
  </si>
  <si>
    <t>青菜</t>
  </si>
  <si>
    <t>水果</t>
  </si>
  <si>
    <t>星期一</t>
  </si>
  <si>
    <t>星期二</t>
  </si>
  <si>
    <t>星期三</t>
  </si>
  <si>
    <t>星期四</t>
  </si>
  <si>
    <t>星期五</t>
  </si>
  <si>
    <t>其他</t>
  </si>
  <si>
    <t>熱量卡</t>
  </si>
  <si>
    <t>日期</t>
  </si>
  <si>
    <t>斤</t>
  </si>
  <si>
    <t>蛋白質</t>
  </si>
  <si>
    <t>醣類</t>
  </si>
  <si>
    <t>脂質</t>
  </si>
  <si>
    <t>熱量</t>
  </si>
  <si>
    <t>蔬菜</t>
  </si>
  <si>
    <t>午餐執秘：</t>
  </si>
  <si>
    <t>校長：</t>
  </si>
  <si>
    <t>總務主任：</t>
  </si>
  <si>
    <t>午餐督導：</t>
  </si>
  <si>
    <t>主菜</t>
  </si>
  <si>
    <t>副菜</t>
  </si>
  <si>
    <t>湯品</t>
  </si>
  <si>
    <t>份</t>
  </si>
  <si>
    <t>人數</t>
  </si>
  <si>
    <t>餐點</t>
  </si>
  <si>
    <t>數量</t>
  </si>
  <si>
    <t>單位</t>
  </si>
  <si>
    <t>早餐</t>
  </si>
  <si>
    <t>主</t>
  </si>
  <si>
    <t>營 養 師 ： 邱  于  瑄( 營 養 字第 0 0 5 6 9 1 號 )</t>
  </si>
  <si>
    <t>有機蔬菜</t>
  </si>
  <si>
    <t>晚餐</t>
  </si>
  <si>
    <t>供量</t>
  </si>
  <si>
    <t>檢量</t>
  </si>
  <si>
    <t>水果</t>
  </si>
  <si>
    <t>水果</t>
  </si>
  <si>
    <t>份</t>
  </si>
  <si>
    <t>其他</t>
  </si>
  <si>
    <t>週配</t>
  </si>
  <si>
    <t>蒜頭</t>
  </si>
  <si>
    <t>停餐</t>
  </si>
  <si>
    <t>主</t>
  </si>
  <si>
    <t>主食</t>
  </si>
  <si>
    <t>白米飯</t>
  </si>
  <si>
    <t>五穀飯</t>
  </si>
  <si>
    <t>糙米飯</t>
  </si>
  <si>
    <t>主菜</t>
  </si>
  <si>
    <t>斤</t>
  </si>
  <si>
    <t>副菜</t>
  </si>
  <si>
    <t>青菜</t>
  </si>
  <si>
    <t>青菜</t>
  </si>
  <si>
    <t>有機蔬菜</t>
  </si>
  <si>
    <t>湯品</t>
  </si>
  <si>
    <t>地瓜飯</t>
  </si>
  <si>
    <t>薏仁飯</t>
  </si>
  <si>
    <t xml:space="preserve">桃園縣介壽國中營養午餐菜單  </t>
  </si>
  <si>
    <t>夜點與水果</t>
  </si>
  <si>
    <t>停餐</t>
  </si>
  <si>
    <t>255+5素</t>
  </si>
  <si>
    <t>蠔油杏鮑菇</t>
  </si>
  <si>
    <t>杏鮑菇</t>
  </si>
  <si>
    <t>斤</t>
  </si>
  <si>
    <t>斤</t>
  </si>
  <si>
    <t>雞丁</t>
  </si>
  <si>
    <t>赤肉片</t>
  </si>
  <si>
    <t>瓜仔雞</t>
  </si>
  <si>
    <t>洋蔥</t>
  </si>
  <si>
    <t>白蘿蔔</t>
  </si>
  <si>
    <t>馬鈴薯</t>
  </si>
  <si>
    <t>醬瓜</t>
  </si>
  <si>
    <t>紅蘿蔔</t>
  </si>
  <si>
    <t>蠔油</t>
  </si>
  <si>
    <t>罐</t>
  </si>
  <si>
    <t>芙蓉炒蛋</t>
  </si>
  <si>
    <t>蛋</t>
  </si>
  <si>
    <t>培根</t>
  </si>
  <si>
    <t>個</t>
  </si>
  <si>
    <t>西芹雜燴</t>
  </si>
  <si>
    <t>西芹</t>
  </si>
  <si>
    <t>五彩花生豆</t>
  </si>
  <si>
    <t>冬瓜</t>
  </si>
  <si>
    <t>玉米粒</t>
  </si>
  <si>
    <t>赤肉絲</t>
  </si>
  <si>
    <t>熟花生</t>
  </si>
  <si>
    <t>毛豆仁</t>
  </si>
  <si>
    <t>黑豆干</t>
  </si>
  <si>
    <t>玉米筍</t>
  </si>
  <si>
    <t>青豆仁</t>
  </si>
  <si>
    <t>魚板</t>
  </si>
  <si>
    <t>蔥</t>
  </si>
  <si>
    <t>絞上肉</t>
  </si>
  <si>
    <t>仙草湯</t>
  </si>
  <si>
    <t>仙草</t>
  </si>
  <si>
    <t>桶</t>
  </si>
  <si>
    <t>牛蒡當歸湯</t>
  </si>
  <si>
    <t>牛蒡</t>
  </si>
  <si>
    <t>冬瓜蛤仔湯</t>
  </si>
  <si>
    <t>貢丸湯</t>
  </si>
  <si>
    <t>大貢丸</t>
  </si>
  <si>
    <t>粒</t>
  </si>
  <si>
    <t>巧達濃湯</t>
  </si>
  <si>
    <t>火腿丁</t>
  </si>
  <si>
    <t>糖</t>
  </si>
  <si>
    <t>大骨</t>
  </si>
  <si>
    <t>蛤仔</t>
  </si>
  <si>
    <t>芹菜</t>
  </si>
  <si>
    <t>當歸</t>
  </si>
  <si>
    <t>片</t>
  </si>
  <si>
    <t>薑絲</t>
  </si>
  <si>
    <t>濃湯粉</t>
  </si>
  <si>
    <t>包</t>
  </si>
  <si>
    <t>蜜汁素雞丁</t>
  </si>
  <si>
    <t>素雞丁</t>
  </si>
  <si>
    <t>筍干滷肉</t>
  </si>
  <si>
    <t>上肉丁</t>
  </si>
  <si>
    <t>海鮮沙茶炒麵</t>
  </si>
  <si>
    <t>油麵</t>
  </si>
  <si>
    <t>滷雞腿</t>
  </si>
  <si>
    <t>雞腿</t>
  </si>
  <si>
    <t>支</t>
  </si>
  <si>
    <t>回鍋肉</t>
  </si>
  <si>
    <t>筍干</t>
  </si>
  <si>
    <t>滷包</t>
  </si>
  <si>
    <t>青椒</t>
  </si>
  <si>
    <t>蕃茄醬</t>
  </si>
  <si>
    <t>罐</t>
  </si>
  <si>
    <t>生蝦仁</t>
  </si>
  <si>
    <t>花枝</t>
  </si>
  <si>
    <t>沙茶醬</t>
  </si>
  <si>
    <t>玉米炒蛋</t>
  </si>
  <si>
    <t>紅燒豆腐</t>
  </si>
  <si>
    <t>豆腐</t>
  </si>
  <si>
    <t>三色玉米</t>
  </si>
  <si>
    <t>番茄炒蛋</t>
  </si>
  <si>
    <t>蕃茄</t>
  </si>
  <si>
    <t>芋香西谷米</t>
  </si>
  <si>
    <t>芋頭</t>
  </si>
  <si>
    <t>四神湯</t>
  </si>
  <si>
    <t>四神</t>
  </si>
  <si>
    <t>蘿蔔大骨湯</t>
  </si>
  <si>
    <t>豬血湯</t>
  </si>
  <si>
    <t>切酸菜</t>
  </si>
  <si>
    <t>黃瓜湯</t>
  </si>
  <si>
    <t>大黃瓜</t>
  </si>
  <si>
    <t>西谷米</t>
  </si>
  <si>
    <t>小腸</t>
  </si>
  <si>
    <t>豬血</t>
  </si>
  <si>
    <t>椰漿</t>
  </si>
  <si>
    <t>韮菜</t>
  </si>
  <si>
    <t>清蒸生豆包</t>
  </si>
  <si>
    <t>生豆包</t>
  </si>
  <si>
    <t>樹子</t>
  </si>
  <si>
    <t>九層塔</t>
  </si>
  <si>
    <t>蒜米</t>
  </si>
  <si>
    <t>魚香茄子</t>
  </si>
  <si>
    <t>茄子</t>
  </si>
  <si>
    <t>香蒜洋芋</t>
  </si>
  <si>
    <t>炒三絲</t>
  </si>
  <si>
    <t>蒜苗</t>
  </si>
  <si>
    <t>兩</t>
  </si>
  <si>
    <t>榨菜絲</t>
  </si>
  <si>
    <t>辣椒</t>
  </si>
  <si>
    <t>兩</t>
  </si>
  <si>
    <t>薏仁小米粥</t>
  </si>
  <si>
    <t>薏仁</t>
  </si>
  <si>
    <t>海帶大骨湯</t>
  </si>
  <si>
    <t>海帶結</t>
  </si>
  <si>
    <t>酸菜鴨肉湯</t>
  </si>
  <si>
    <t>酸菜</t>
  </si>
  <si>
    <t>白菜豆腐湯</t>
  </si>
  <si>
    <t>小白菜</t>
  </si>
  <si>
    <t>小米</t>
  </si>
  <si>
    <t>小魚乾</t>
  </si>
  <si>
    <t>切鴨肉</t>
  </si>
  <si>
    <t>板</t>
  </si>
  <si>
    <t>薑</t>
  </si>
  <si>
    <t>薑片</t>
  </si>
  <si>
    <t>生香菇</t>
  </si>
  <si>
    <t>絞赤肉</t>
  </si>
  <si>
    <t>玉米醬</t>
  </si>
  <si>
    <t>高麗菜</t>
  </si>
  <si>
    <t>營養品</t>
  </si>
  <si>
    <t>鮮奶</t>
  </si>
  <si>
    <t>份</t>
  </si>
  <si>
    <t>蔥抓餅+豆漿</t>
  </si>
  <si>
    <t>蔥抓餅</t>
  </si>
  <si>
    <t>份</t>
  </si>
  <si>
    <t>兩</t>
  </si>
  <si>
    <t>豬肉漢堡+米漿</t>
  </si>
  <si>
    <t>漢堡</t>
  </si>
  <si>
    <t>肉絲</t>
  </si>
  <si>
    <t>斤</t>
  </si>
  <si>
    <t>白蘿蔔</t>
  </si>
  <si>
    <t>漢堡肉</t>
  </si>
  <si>
    <t>番茄</t>
  </si>
  <si>
    <t>個</t>
  </si>
  <si>
    <t>皮蛋瘦肉粥</t>
  </si>
  <si>
    <t>花枝羹</t>
  </si>
  <si>
    <t>皮蛋</t>
  </si>
  <si>
    <t>油條</t>
  </si>
  <si>
    <t>條</t>
  </si>
  <si>
    <t>蛋</t>
  </si>
  <si>
    <t>大骨</t>
  </si>
  <si>
    <t>紅蘿蔔</t>
  </si>
  <si>
    <t>份</t>
  </si>
  <si>
    <t>麵包</t>
  </si>
  <si>
    <t>滷包</t>
  </si>
  <si>
    <t>赤肉絲</t>
  </si>
  <si>
    <t>紅蘿蔔</t>
  </si>
  <si>
    <t>蛋</t>
  </si>
  <si>
    <t>黃瓜</t>
  </si>
  <si>
    <t>大骨</t>
  </si>
  <si>
    <t>白米飯</t>
  </si>
  <si>
    <t>油豆腐</t>
  </si>
  <si>
    <t>斤</t>
  </si>
  <si>
    <t>兩</t>
  </si>
  <si>
    <t>滷雞翅</t>
  </si>
  <si>
    <t>雞翅</t>
  </si>
  <si>
    <t>個</t>
  </si>
  <si>
    <t>隻</t>
  </si>
  <si>
    <t>咕咾肉</t>
  </si>
  <si>
    <t>赤肉丁</t>
  </si>
  <si>
    <t>鳳梨</t>
  </si>
  <si>
    <t>罐</t>
  </si>
  <si>
    <t>青花</t>
  </si>
  <si>
    <t>白花</t>
  </si>
  <si>
    <t>培根</t>
  </si>
  <si>
    <t>香綠雙花椰</t>
  </si>
  <si>
    <t>南瓜肉絲</t>
  </si>
  <si>
    <t>南瓜</t>
  </si>
  <si>
    <t>薑絲</t>
  </si>
  <si>
    <t>吻仔魚紫菜湯</t>
  </si>
  <si>
    <t>吻仔魚</t>
  </si>
  <si>
    <t>乾紫菜</t>
  </si>
  <si>
    <t>黃瓜大骨湯</t>
  </si>
  <si>
    <t>三菇湯</t>
  </si>
  <si>
    <t>金茸</t>
  </si>
  <si>
    <t>秀珍菇</t>
  </si>
  <si>
    <t>黑輪</t>
  </si>
  <si>
    <t>甜不辣</t>
  </si>
  <si>
    <t>魚丸</t>
  </si>
  <si>
    <t>關東煮</t>
  </si>
  <si>
    <t>多多+巧克力酥片</t>
  </si>
  <si>
    <t>多多</t>
  </si>
  <si>
    <t>巧克力酥片</t>
  </si>
  <si>
    <t>豬排</t>
  </si>
  <si>
    <t>毛豆</t>
  </si>
  <si>
    <t>魚板</t>
  </si>
  <si>
    <t>冬瓜</t>
  </si>
  <si>
    <t>海結燒肉</t>
  </si>
  <si>
    <t>海帶結</t>
  </si>
  <si>
    <t>香滷豬排</t>
  </si>
  <si>
    <t>包</t>
  </si>
  <si>
    <t>三杯雞</t>
  </si>
  <si>
    <t>高麗菜培根</t>
  </si>
  <si>
    <t>螞蟻上樹</t>
  </si>
  <si>
    <t>冬粉</t>
  </si>
  <si>
    <t>赤絞肉</t>
  </si>
  <si>
    <t>豆瓣醬</t>
  </si>
  <si>
    <t>蔥</t>
  </si>
  <si>
    <t>玉米</t>
  </si>
  <si>
    <t>蒸蛋</t>
  </si>
  <si>
    <t>高湯罐</t>
  </si>
  <si>
    <t>冬瓜大骨湯</t>
  </si>
  <si>
    <t>玉米大骨湯</t>
  </si>
  <si>
    <t>山藥排骨湯</t>
  </si>
  <si>
    <t>山藥</t>
  </si>
  <si>
    <t>排骨</t>
  </si>
  <si>
    <t>綠豆麥片湯</t>
  </si>
  <si>
    <t>綠豆</t>
  </si>
  <si>
    <t>麥片</t>
  </si>
  <si>
    <t>糖</t>
  </si>
  <si>
    <t>黑豆干</t>
  </si>
  <si>
    <t>魷魚絲</t>
  </si>
  <si>
    <t>小豆干</t>
  </si>
  <si>
    <t>客家小炒</t>
  </si>
  <si>
    <t>蒜苗</t>
  </si>
  <si>
    <t>塊</t>
  </si>
  <si>
    <t>糖醋魚</t>
  </si>
  <si>
    <t>土魠魚</t>
  </si>
  <si>
    <t>塊</t>
  </si>
  <si>
    <t>紅燒冬瓜</t>
  </si>
  <si>
    <t>絞肉</t>
  </si>
  <si>
    <t>薑片</t>
  </si>
  <si>
    <t>味噌豆腐湯</t>
  </si>
  <si>
    <t>味噌</t>
  </si>
  <si>
    <t>板豆腐</t>
  </si>
  <si>
    <t>大白菜豆皮湯</t>
  </si>
  <si>
    <t>大白菜</t>
  </si>
  <si>
    <t>豆腐皮</t>
  </si>
  <si>
    <t>木瓜大骨湯</t>
  </si>
  <si>
    <t>木瓜</t>
  </si>
  <si>
    <t>紅豆芋圓湯</t>
  </si>
  <si>
    <t>紅豆</t>
  </si>
  <si>
    <t>芋圓</t>
  </si>
  <si>
    <t>乾香菇</t>
  </si>
  <si>
    <t>三色豆</t>
  </si>
  <si>
    <t>肉絲</t>
  </si>
  <si>
    <t>玉米四寶</t>
  </si>
  <si>
    <t>干丁</t>
  </si>
  <si>
    <t>紅丁</t>
  </si>
  <si>
    <t>肉片</t>
  </si>
  <si>
    <t>青菜蛋花湯</t>
  </si>
  <si>
    <t>斤</t>
  </si>
  <si>
    <t>甜椒肉絲</t>
  </si>
  <si>
    <t>紅椒</t>
  </si>
  <si>
    <t>黃椒</t>
  </si>
  <si>
    <t>青椒</t>
  </si>
  <si>
    <t>小黃瓜</t>
  </si>
  <si>
    <t>番茄</t>
  </si>
  <si>
    <t>菠蘿麵包+鮮奶</t>
  </si>
  <si>
    <t>菠蘿麵包</t>
  </si>
  <si>
    <t>玉米脆片奶酪</t>
  </si>
  <si>
    <t>玉米脆片奶酪</t>
  </si>
  <si>
    <t>個</t>
  </si>
  <si>
    <t>蛋</t>
  </si>
  <si>
    <t>斤</t>
  </si>
  <si>
    <t>斤</t>
  </si>
  <si>
    <t>雞丁</t>
  </si>
  <si>
    <t>炒米粉</t>
  </si>
  <si>
    <t>米粉</t>
  </si>
  <si>
    <t>包</t>
  </si>
  <si>
    <t>花生小魚</t>
  </si>
  <si>
    <t>蒜味花生</t>
  </si>
  <si>
    <t>滷雞排</t>
  </si>
  <si>
    <t>雞排</t>
  </si>
  <si>
    <t>白蘿蔔</t>
  </si>
  <si>
    <t>赤肉絲</t>
  </si>
  <si>
    <t>小魚乾</t>
  </si>
  <si>
    <t>滷包</t>
  </si>
  <si>
    <t>包</t>
  </si>
  <si>
    <t>紅蘿蔔</t>
  </si>
  <si>
    <t>糯米椒</t>
  </si>
  <si>
    <t>咖哩塊</t>
  </si>
  <si>
    <t>盒</t>
  </si>
  <si>
    <t>蝦米</t>
  </si>
  <si>
    <t>兩</t>
  </si>
  <si>
    <t>滷蛋</t>
  </si>
  <si>
    <t>粒</t>
  </si>
  <si>
    <t>肉燥雙味</t>
  </si>
  <si>
    <t>小肉丁</t>
  </si>
  <si>
    <t>炒三鮮</t>
  </si>
  <si>
    <t>小黃瓜</t>
  </si>
  <si>
    <t>雞胗</t>
  </si>
  <si>
    <t>蔥</t>
  </si>
  <si>
    <t>大白菜</t>
  </si>
  <si>
    <t>芹菜</t>
  </si>
  <si>
    <t>海帶結</t>
  </si>
  <si>
    <t>生魚魚片</t>
  </si>
  <si>
    <t>鳥蛋</t>
  </si>
  <si>
    <t>青菜</t>
  </si>
  <si>
    <t>青菜</t>
  </si>
  <si>
    <t>有機蔬菜</t>
  </si>
  <si>
    <t>紅燒肉</t>
  </si>
  <si>
    <t>赤肉丁</t>
  </si>
  <si>
    <t>咖哩雞飯</t>
  </si>
  <si>
    <t>粉蒸肉</t>
  </si>
  <si>
    <t>赤肉片</t>
  </si>
  <si>
    <t>馬鈴薯</t>
  </si>
  <si>
    <t>蒸肉粉</t>
  </si>
  <si>
    <t>洋蔥</t>
  </si>
  <si>
    <t>南瓜</t>
  </si>
  <si>
    <t>麵輪</t>
  </si>
  <si>
    <t>杏鮑菇</t>
  </si>
  <si>
    <t>素肉排</t>
  </si>
  <si>
    <t>烤麩</t>
  </si>
  <si>
    <t>嫩四角油豆腐</t>
  </si>
  <si>
    <t>沙茶雞絲</t>
  </si>
  <si>
    <t>清雞肉絲</t>
  </si>
  <si>
    <t>份</t>
  </si>
  <si>
    <t>肉羹</t>
  </si>
  <si>
    <t>九層塔</t>
  </si>
  <si>
    <t>黃筍絲</t>
  </si>
  <si>
    <t>豆腐</t>
  </si>
  <si>
    <t>番茄</t>
  </si>
  <si>
    <t>素魚排</t>
  </si>
  <si>
    <t>蘑菇醬</t>
  </si>
  <si>
    <t>素雞排</t>
  </si>
  <si>
    <t>洋芋</t>
  </si>
  <si>
    <t>奶茶粉</t>
  </si>
  <si>
    <t>羅宋湯</t>
  </si>
  <si>
    <t>紅豆麵包+多多</t>
  </si>
  <si>
    <t>紅豆麵包</t>
  </si>
  <si>
    <t>斤</t>
  </si>
  <si>
    <t>鱈魚排</t>
  </si>
  <si>
    <t>個</t>
  </si>
  <si>
    <t>赤肉角</t>
  </si>
  <si>
    <t>斤</t>
  </si>
  <si>
    <t>兩</t>
  </si>
  <si>
    <t>八角</t>
  </si>
  <si>
    <t>味噌小魚湯</t>
  </si>
  <si>
    <t>燕麥飯</t>
  </si>
  <si>
    <t>芝麻飯</t>
  </si>
  <si>
    <t>雪花菇菇湯</t>
  </si>
  <si>
    <t>星期一</t>
  </si>
  <si>
    <t>人數</t>
  </si>
  <si>
    <t>檢量</t>
  </si>
  <si>
    <t>供量</t>
  </si>
  <si>
    <t>數量</t>
  </si>
  <si>
    <t>單位</t>
  </si>
  <si>
    <t>早餐</t>
  </si>
  <si>
    <t>銀絲卷</t>
  </si>
  <si>
    <t>油豆腐燴肉片</t>
  </si>
  <si>
    <t>福州丸子</t>
  </si>
  <si>
    <t>香菇雞蓉蔬菜粥</t>
  </si>
  <si>
    <t>雞胸肉</t>
  </si>
  <si>
    <t>塔香雞丁</t>
  </si>
  <si>
    <t>珍珠丸子</t>
  </si>
  <si>
    <t>培根蛋吐司+豆漿</t>
  </si>
  <si>
    <t>吐司</t>
  </si>
  <si>
    <t>顆</t>
  </si>
  <si>
    <t>素丸子</t>
  </si>
  <si>
    <t>海茸炒肉絲</t>
  </si>
  <si>
    <t>海茸</t>
  </si>
  <si>
    <t>蘑菇炒飯</t>
  </si>
  <si>
    <t>厚片吐司
+奶茶</t>
  </si>
  <si>
    <t>厚片吐司</t>
  </si>
  <si>
    <t>玉米濃湯
+
火腿三明治</t>
  </si>
  <si>
    <t>火腿</t>
  </si>
  <si>
    <t>土司</t>
  </si>
  <si>
    <t>紅燒扣肉</t>
  </si>
  <si>
    <t>洋蔥</t>
  </si>
  <si>
    <t>鮮蝦仁</t>
  </si>
  <si>
    <t>三色粒</t>
  </si>
  <si>
    <t>結頭湯</t>
  </si>
  <si>
    <t>結頭菜</t>
  </si>
  <si>
    <t>鹹蛋</t>
  </si>
  <si>
    <t>南瓜</t>
  </si>
  <si>
    <t>金沙南瓜</t>
  </si>
  <si>
    <t>停餐</t>
  </si>
  <si>
    <t>五彩蝦仁</t>
  </si>
  <si>
    <t>按當天實際用餐人數</t>
  </si>
  <si>
    <t>鹹稀飯</t>
  </si>
  <si>
    <t>鹹蛋</t>
  </si>
  <si>
    <t>香菇麵輪</t>
  </si>
  <si>
    <t>103下.第12週</t>
  </si>
  <si>
    <t>103下.第13週</t>
  </si>
  <si>
    <t>103下.第14週</t>
  </si>
  <si>
    <t>5月4日</t>
  </si>
  <si>
    <t>5月5日</t>
  </si>
  <si>
    <t>5月6日</t>
  </si>
  <si>
    <t>5月7日</t>
  </si>
  <si>
    <r>
      <t>5月11</t>
    </r>
    <r>
      <rPr>
        <sz val="12"/>
        <rFont val="新細明體"/>
        <family val="1"/>
      </rPr>
      <t>日</t>
    </r>
  </si>
  <si>
    <r>
      <t>5月12日</t>
    </r>
  </si>
  <si>
    <r>
      <t>5月13日</t>
    </r>
  </si>
  <si>
    <r>
      <t>5月14日</t>
    </r>
  </si>
  <si>
    <r>
      <t>5月15日</t>
    </r>
  </si>
  <si>
    <t>103下.第15週</t>
  </si>
  <si>
    <r>
      <rPr>
        <sz val="12"/>
        <rFont val="新細明體"/>
        <family val="1"/>
      </rPr>
      <t>5</t>
    </r>
    <r>
      <rPr>
        <sz val="12"/>
        <rFont val="新細明體"/>
        <family val="1"/>
      </rPr>
      <t>月1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日</t>
    </r>
  </si>
  <si>
    <r>
      <rPr>
        <sz val="12"/>
        <rFont val="新細明體"/>
        <family val="1"/>
      </rPr>
      <t>5</t>
    </r>
    <r>
      <rPr>
        <sz val="12"/>
        <rFont val="新細明體"/>
        <family val="1"/>
      </rPr>
      <t>月19日</t>
    </r>
  </si>
  <si>
    <r>
      <rPr>
        <sz val="12"/>
        <rFont val="新細明體"/>
        <family val="1"/>
      </rPr>
      <t>5</t>
    </r>
    <r>
      <rPr>
        <sz val="12"/>
        <rFont val="新細明體"/>
        <family val="1"/>
      </rPr>
      <t>月20日</t>
    </r>
  </si>
  <si>
    <r>
      <rPr>
        <sz val="12"/>
        <rFont val="新細明體"/>
        <family val="1"/>
      </rPr>
      <t>5</t>
    </r>
    <r>
      <rPr>
        <sz val="12"/>
        <rFont val="新細明體"/>
        <family val="1"/>
      </rPr>
      <t>月21日</t>
    </r>
  </si>
  <si>
    <r>
      <rPr>
        <sz val="12"/>
        <rFont val="新細明體"/>
        <family val="1"/>
      </rPr>
      <t>5</t>
    </r>
    <r>
      <rPr>
        <sz val="12"/>
        <rFont val="新細明體"/>
        <family val="1"/>
      </rPr>
      <t>月22日</t>
    </r>
  </si>
  <si>
    <r>
      <rPr>
        <sz val="12"/>
        <rFont val="新細明體"/>
        <family val="1"/>
      </rPr>
      <t>5</t>
    </r>
    <r>
      <rPr>
        <sz val="12"/>
        <rFont val="新細明體"/>
        <family val="1"/>
      </rPr>
      <t>月2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日</t>
    </r>
  </si>
  <si>
    <r>
      <rPr>
        <sz val="12"/>
        <rFont val="新細明體"/>
        <family val="1"/>
      </rPr>
      <t>5</t>
    </r>
    <r>
      <rPr>
        <sz val="12"/>
        <rFont val="新細明體"/>
        <family val="1"/>
      </rPr>
      <t>月26日</t>
    </r>
  </si>
  <si>
    <r>
      <rPr>
        <sz val="12"/>
        <rFont val="新細明體"/>
        <family val="1"/>
      </rPr>
      <t>5</t>
    </r>
    <r>
      <rPr>
        <sz val="12"/>
        <rFont val="新細明體"/>
        <family val="1"/>
      </rPr>
      <t>月27日</t>
    </r>
  </si>
  <si>
    <r>
      <rPr>
        <sz val="12"/>
        <rFont val="新細明體"/>
        <family val="1"/>
      </rPr>
      <t>5</t>
    </r>
    <r>
      <rPr>
        <sz val="12"/>
        <rFont val="新細明體"/>
        <family val="1"/>
      </rPr>
      <t>月28日</t>
    </r>
  </si>
  <si>
    <r>
      <rPr>
        <sz val="12"/>
        <rFont val="新細明體"/>
        <family val="1"/>
      </rPr>
      <t>5</t>
    </r>
    <r>
      <rPr>
        <sz val="12"/>
        <rFont val="新細明體"/>
        <family val="1"/>
      </rPr>
      <t>月29日</t>
    </r>
  </si>
  <si>
    <t>青菜</t>
  </si>
  <si>
    <t>豆漿</t>
  </si>
  <si>
    <t>豆漿</t>
  </si>
  <si>
    <t>米漿</t>
  </si>
  <si>
    <t>包子</t>
  </si>
  <si>
    <t>豆漿</t>
  </si>
  <si>
    <t>罐</t>
  </si>
  <si>
    <t>晚餐</t>
  </si>
  <si>
    <r>
      <t>銀絲卷+</t>
    </r>
    <r>
      <rPr>
        <sz val="12"/>
        <color indexed="10"/>
        <rFont val="新細明體"/>
        <family val="1"/>
      </rPr>
      <t>鮮奶</t>
    </r>
  </si>
  <si>
    <t>皮蛋瘦肉粥</t>
  </si>
  <si>
    <t>米粉湯</t>
  </si>
  <si>
    <t>燴黃瓜</t>
  </si>
  <si>
    <t>太白粉</t>
  </si>
  <si>
    <t>鳳梨排骨</t>
  </si>
  <si>
    <t>炒烏龍</t>
  </si>
  <si>
    <t>三色蛋</t>
  </si>
  <si>
    <t>糖醋排骨</t>
  </si>
  <si>
    <t>饅頭夾蛋+豆漿</t>
  </si>
  <si>
    <t>銀絲卷+包子+米漿</t>
  </si>
  <si>
    <r>
      <t>花枝羹</t>
    </r>
    <r>
      <rPr>
        <sz val="12"/>
        <color indexed="10"/>
        <rFont val="新細明體"/>
        <family val="1"/>
      </rPr>
      <t>粥</t>
    </r>
  </si>
  <si>
    <t>豆鼓蚵仔</t>
  </si>
  <si>
    <t>炒米粉</t>
  </si>
  <si>
    <t>滷豬腳</t>
  </si>
  <si>
    <t>大滷麵</t>
  </si>
  <si>
    <t>鹹蛋南瓜</t>
  </si>
  <si>
    <t>蒜泥白肉</t>
  </si>
  <si>
    <t>鮮奶</t>
  </si>
  <si>
    <t>泰式酸辣湯</t>
  </si>
  <si>
    <t>饅頭</t>
  </si>
  <si>
    <t>銀絲卷</t>
  </si>
  <si>
    <t>包子</t>
  </si>
  <si>
    <t>米漿</t>
  </si>
  <si>
    <t>豬腳</t>
  </si>
  <si>
    <t>醬鳳梨</t>
  </si>
  <si>
    <t>洋蔥</t>
  </si>
  <si>
    <t>生木耳絲</t>
  </si>
  <si>
    <t>紅蘿蔔絲</t>
  </si>
  <si>
    <t>乾香菇絲</t>
  </si>
  <si>
    <t>金茸</t>
  </si>
  <si>
    <t>板</t>
  </si>
  <si>
    <t>乾蝦仁</t>
  </si>
  <si>
    <t>烏龍麵</t>
  </si>
  <si>
    <t>乾香菇絲</t>
  </si>
  <si>
    <t>紅蘿蔔絲</t>
  </si>
  <si>
    <t>皮蛋</t>
  </si>
  <si>
    <t>蒜泥</t>
  </si>
  <si>
    <t>黑豆鼓</t>
  </si>
  <si>
    <t>豆腐</t>
  </si>
  <si>
    <t>蚵仔</t>
  </si>
  <si>
    <t>包</t>
  </si>
  <si>
    <t>生木耳絲</t>
  </si>
  <si>
    <t>兩</t>
  </si>
  <si>
    <t>斤</t>
  </si>
  <si>
    <t>生木耳絲</t>
  </si>
  <si>
    <t>運動會補休</t>
  </si>
  <si>
    <t>麻婆豆腐</t>
  </si>
  <si>
    <t>星期一</t>
  </si>
  <si>
    <t>供量</t>
  </si>
  <si>
    <t>檢量</t>
  </si>
  <si>
    <t>餐點</t>
  </si>
  <si>
    <t>數量</t>
  </si>
  <si>
    <t>單位</t>
  </si>
  <si>
    <t>主食</t>
  </si>
  <si>
    <t>白米飯</t>
  </si>
  <si>
    <t>香滷雞腿</t>
  </si>
  <si>
    <t>雞腿</t>
  </si>
  <si>
    <t>份</t>
  </si>
  <si>
    <t>滷包</t>
  </si>
  <si>
    <t>包</t>
  </si>
  <si>
    <t>台式燒肉</t>
  </si>
  <si>
    <t>洋蔥</t>
  </si>
  <si>
    <t>斤</t>
  </si>
  <si>
    <t>肉片</t>
  </si>
  <si>
    <t>大白菜</t>
  </si>
  <si>
    <t>青菜</t>
  </si>
  <si>
    <t>青菜</t>
  </si>
  <si>
    <t>斤</t>
  </si>
  <si>
    <t>蛤蜊薑絲湯</t>
  </si>
  <si>
    <t>蛤蜊</t>
  </si>
  <si>
    <t>薑絲</t>
  </si>
  <si>
    <t>週配</t>
  </si>
  <si>
    <t>蒜頭</t>
  </si>
  <si>
    <t>薑</t>
  </si>
  <si>
    <t>5月8日(運動會補休)</t>
  </si>
  <si>
    <t>麵包</t>
  </si>
  <si>
    <t>素絞肉</t>
  </si>
  <si>
    <t>辣豆瓣醬</t>
  </si>
  <si>
    <t>黑糖桂圓紅棗黑木耳露</t>
  </si>
  <si>
    <t>黑糖</t>
  </si>
  <si>
    <t>包</t>
  </si>
  <si>
    <t>桂圓</t>
  </si>
  <si>
    <t>斤</t>
  </si>
  <si>
    <t>紅棗</t>
  </si>
  <si>
    <t>黑木耳</t>
  </si>
  <si>
    <t>馬鈴
薯豆芽</t>
  </si>
  <si>
    <t>馬K</t>
  </si>
  <si>
    <t>斤</t>
  </si>
  <si>
    <t>豆芽菜</t>
  </si>
  <si>
    <t>韮菜</t>
  </si>
  <si>
    <t>供量</t>
  </si>
  <si>
    <t>檢量</t>
  </si>
  <si>
    <t>數量</t>
  </si>
  <si>
    <t>單位</t>
  </si>
  <si>
    <t>義美夾心酥+鮮奶</t>
  </si>
  <si>
    <t>義美夾心酥</t>
  </si>
  <si>
    <t>份</t>
  </si>
  <si>
    <t>鮮奶</t>
  </si>
  <si>
    <t>罐</t>
  </si>
  <si>
    <t>星期一</t>
  </si>
  <si>
    <t>供量</t>
  </si>
  <si>
    <t>檢量</t>
  </si>
  <si>
    <t>餐點</t>
  </si>
  <si>
    <t>數量</t>
  </si>
  <si>
    <t>單位</t>
  </si>
  <si>
    <t>水果</t>
  </si>
  <si>
    <t>份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</si>
</sst>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;[Red]\(0.0\)"/>
    <numFmt numFmtId="177" formatCode="0&quot;斤&quot;"/>
    <numFmt numFmtId="178" formatCode="0_);[Red]\(0\)"/>
    <numFmt numFmtId="179" formatCode="m/d;@"/>
    <numFmt numFmtId="180" formatCode="0.00_);[Red]\(0.00\)"/>
    <numFmt numFmtId="181" formatCode="m&quot;月&quot;d&quot;日&quot;"/>
    <numFmt numFmtId="182" formatCode="0.00_ "/>
    <numFmt numFmtId="183" formatCode="0&quot;週&quot;\ "/>
  </numFmts>
  <fonts count="76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9"/>
      <name val="新細明體"/>
      <family val="1"/>
    </font>
    <font>
      <sz val="9"/>
      <name val="細明體"/>
      <family val="3"/>
    </font>
    <font>
      <sz val="13"/>
      <name val="新細明體"/>
      <family val="1"/>
    </font>
    <font>
      <sz val="12"/>
      <color indexed="12"/>
      <name val="細明體"/>
      <family val="3"/>
    </font>
    <font>
      <sz val="10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4"/>
      <name val="新細明體"/>
      <family val="1"/>
    </font>
    <font>
      <sz val="24"/>
      <name val="細明體"/>
      <family val="3"/>
    </font>
    <font>
      <b/>
      <sz val="18"/>
      <color indexed="10"/>
      <name val="標楷體"/>
      <family val="4"/>
    </font>
    <font>
      <b/>
      <sz val="26"/>
      <color indexed="10"/>
      <name val="標楷體"/>
      <family val="4"/>
    </font>
    <font>
      <sz val="11"/>
      <name val="新細明體"/>
      <family val="1"/>
    </font>
    <font>
      <vertAlign val="superscript"/>
      <sz val="14"/>
      <name val="標楷體"/>
      <family val="4"/>
    </font>
    <font>
      <sz val="36"/>
      <name val="新細明體"/>
      <family val="1"/>
    </font>
    <font>
      <sz val="28"/>
      <name val="新細明體"/>
      <family val="1"/>
    </font>
    <font>
      <sz val="16"/>
      <name val="新細明體"/>
      <family val="1"/>
    </font>
    <font>
      <sz val="16"/>
      <name val="細明體"/>
      <family val="3"/>
    </font>
    <font>
      <sz val="12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細明體"/>
      <family val="3"/>
    </font>
    <font>
      <sz val="11"/>
      <color indexed="8"/>
      <name val="新細明體"/>
      <family val="1"/>
    </font>
    <font>
      <sz val="12"/>
      <color indexed="9"/>
      <name val="細明體"/>
      <family val="3"/>
    </font>
    <font>
      <sz val="13"/>
      <color indexed="9"/>
      <name val="新細明體"/>
      <family val="1"/>
    </font>
    <font>
      <sz val="12"/>
      <color indexed="10"/>
      <name val="細明體"/>
      <family val="3"/>
    </font>
    <font>
      <sz val="13"/>
      <color indexed="8"/>
      <name val="新細明體"/>
      <family val="1"/>
    </font>
    <font>
      <sz val="22"/>
      <color indexed="9"/>
      <name val="新細明體"/>
      <family val="1"/>
    </font>
    <font>
      <sz val="18"/>
      <color indexed="10"/>
      <name val="新細明體"/>
      <family val="1"/>
    </font>
    <font>
      <sz val="2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sz val="12"/>
      <color theme="1"/>
      <name val="細明體"/>
      <family val="3"/>
    </font>
    <font>
      <sz val="11"/>
      <color theme="1"/>
      <name val="新細明體"/>
      <family val="1"/>
    </font>
    <font>
      <sz val="12"/>
      <color rgb="FFFF0000"/>
      <name val="新細明體"/>
      <family val="1"/>
    </font>
    <font>
      <sz val="12"/>
      <name val="Calibri"/>
      <family val="1"/>
    </font>
    <font>
      <sz val="12"/>
      <color theme="0"/>
      <name val="新細明體"/>
      <family val="1"/>
    </font>
    <font>
      <sz val="12"/>
      <color theme="0"/>
      <name val="細明體"/>
      <family val="3"/>
    </font>
    <font>
      <sz val="13"/>
      <color theme="0"/>
      <name val="新細明體"/>
      <family val="1"/>
    </font>
    <font>
      <sz val="12"/>
      <color rgb="FFFF0000"/>
      <name val="細明體"/>
      <family val="3"/>
    </font>
    <font>
      <sz val="13"/>
      <color theme="1"/>
      <name val="新細明體"/>
      <family val="1"/>
    </font>
    <font>
      <sz val="18"/>
      <color rgb="FFFF0000"/>
      <name val="新細明體"/>
      <family val="1"/>
    </font>
    <font>
      <sz val="22"/>
      <color theme="0"/>
      <name val="新細明體"/>
      <family val="1"/>
    </font>
    <font>
      <sz val="22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6" fillId="0" borderId="0">
      <alignment vertical="center"/>
      <protection/>
    </xf>
    <xf numFmtId="0" fontId="2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0" fontId="50" fillId="20" borderId="0" applyNumberFormat="0" applyBorder="0" applyAlignment="0" applyProtection="0"/>
    <xf numFmtId="9" fontId="1" fillId="0" borderId="0" applyFont="0" applyFill="0" applyBorder="0" applyAlignment="0" applyProtection="0"/>
    <xf numFmtId="0" fontId="5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1" fillId="22" borderId="4" applyNumberFormat="0" applyFont="0" applyAlignment="0" applyProtection="0"/>
    <xf numFmtId="0" fontId="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9" borderId="2" applyNumberFormat="0" applyAlignment="0" applyProtection="0"/>
    <xf numFmtId="0" fontId="59" fillId="21" borderId="8" applyNumberFormat="0" applyAlignment="0" applyProtection="0"/>
    <xf numFmtId="0" fontId="60" fillId="30" borderId="9" applyNumberFormat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101">
    <xf numFmtId="0" fontId="0" fillId="0" borderId="0" xfId="0" applyAlignment="1">
      <alignment vertical="center"/>
    </xf>
    <xf numFmtId="0" fontId="5" fillId="0" borderId="10" xfId="39" applyFont="1" applyFill="1" applyBorder="1" applyAlignment="1">
      <alignment horizontal="center" vertical="center" wrapText="1"/>
      <protection/>
    </xf>
    <xf numFmtId="0" fontId="0" fillId="0" borderId="10" xfId="49" applyFont="1" applyFill="1" applyBorder="1" applyAlignment="1">
      <alignment horizontal="center" vertical="center" shrinkToFit="1"/>
      <protection/>
    </xf>
    <xf numFmtId="0" fontId="7" fillId="0" borderId="10" xfId="41" applyFont="1" applyFill="1" applyBorder="1" applyAlignment="1">
      <alignment horizontal="center" vertical="center"/>
      <protection/>
    </xf>
    <xf numFmtId="0" fontId="0" fillId="0" borderId="11" xfId="39" applyFont="1" applyFill="1" applyBorder="1" applyAlignment="1">
      <alignment horizontal="center" vertical="center"/>
      <protection/>
    </xf>
    <xf numFmtId="0" fontId="5" fillId="0" borderId="12" xfId="40" applyFont="1" applyFill="1" applyBorder="1" applyAlignment="1">
      <alignment horizontal="center" vertical="center"/>
      <protection/>
    </xf>
    <xf numFmtId="0" fontId="0" fillId="0" borderId="11" xfId="49" applyFont="1" applyFill="1" applyBorder="1" applyAlignment="1">
      <alignment horizontal="center" vertical="center" shrinkToFit="1"/>
      <protection/>
    </xf>
    <xf numFmtId="0" fontId="0" fillId="0" borderId="12" xfId="38" applyFont="1" applyFill="1" applyBorder="1" applyAlignment="1">
      <alignment horizontal="center" vertical="center" shrinkToFit="1"/>
      <protection/>
    </xf>
    <xf numFmtId="0" fontId="0" fillId="0" borderId="13" xfId="0" applyBorder="1" applyAlignment="1">
      <alignment vertical="center"/>
    </xf>
    <xf numFmtId="0" fontId="7" fillId="0" borderId="14" xfId="43" applyFont="1" applyFill="1" applyBorder="1" applyAlignment="1">
      <alignment horizontal="center" vertical="center" wrapText="1"/>
      <protection/>
    </xf>
    <xf numFmtId="0" fontId="7" fillId="0" borderId="12" xfId="40" applyFont="1" applyFill="1" applyBorder="1" applyAlignment="1">
      <alignment horizontal="center" vertical="center"/>
      <protection/>
    </xf>
    <xf numFmtId="0" fontId="0" fillId="0" borderId="14" xfId="39" applyFont="1" applyFill="1" applyBorder="1" applyAlignment="1">
      <alignment horizontal="center" vertical="center"/>
      <protection/>
    </xf>
    <xf numFmtId="0" fontId="0" fillId="0" borderId="14" xfId="49" applyFont="1" applyFill="1" applyBorder="1" applyAlignment="1">
      <alignment horizontal="center" vertical="center" shrinkToFit="1"/>
      <protection/>
    </xf>
    <xf numFmtId="0" fontId="63" fillId="0" borderId="15" xfId="48" applyFont="1" applyBorder="1" applyAlignment="1">
      <alignment horizontal="center" vertical="center" shrinkToFit="1"/>
      <protection/>
    </xf>
    <xf numFmtId="0" fontId="64" fillId="0" borderId="16" xfId="40" applyFont="1" applyFill="1" applyBorder="1" applyAlignment="1">
      <alignment horizontal="center" vertical="center" shrinkToFit="1"/>
      <protection/>
    </xf>
    <xf numFmtId="0" fontId="63" fillId="0" borderId="15" xfId="43" applyFont="1" applyFill="1" applyBorder="1" applyAlignment="1">
      <alignment horizontal="center" vertical="center" wrapText="1"/>
      <protection/>
    </xf>
    <xf numFmtId="0" fontId="63" fillId="0" borderId="15" xfId="0" applyNumberFormat="1" applyFont="1" applyBorder="1" applyAlignment="1">
      <alignment horizontal="center" vertical="center" wrapText="1"/>
    </xf>
    <xf numFmtId="0" fontId="63" fillId="0" borderId="15" xfId="0" applyNumberFormat="1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4" fillId="0" borderId="10" xfId="40" applyFont="1" applyFill="1" applyBorder="1" applyAlignment="1">
      <alignment horizontal="center" vertical="center" shrinkToFit="1"/>
      <protection/>
    </xf>
    <xf numFmtId="0" fontId="64" fillId="0" borderId="17" xfId="40" applyFont="1" applyFill="1" applyBorder="1" applyAlignment="1">
      <alignment horizontal="center" vertical="center" shrinkToFit="1"/>
      <protection/>
    </xf>
    <xf numFmtId="0" fontId="63" fillId="0" borderId="10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shrinkToFit="1"/>
    </xf>
    <xf numFmtId="0" fontId="63" fillId="0" borderId="10" xfId="0" applyNumberFormat="1" applyFont="1" applyBorder="1" applyAlignment="1">
      <alignment horizontal="center" vertical="center"/>
    </xf>
    <xf numFmtId="0" fontId="63" fillId="0" borderId="10" xfId="48" applyFont="1" applyBorder="1" applyAlignment="1">
      <alignment horizontal="center" vertical="center" shrinkToFit="1"/>
      <protection/>
    </xf>
    <xf numFmtId="0" fontId="64" fillId="0" borderId="12" xfId="40" applyFont="1" applyBorder="1" applyAlignment="1">
      <alignment horizontal="center" vertical="center" shrinkToFit="1"/>
      <protection/>
    </xf>
    <xf numFmtId="0" fontId="63" fillId="0" borderId="10" xfId="48" applyFont="1" applyFill="1" applyBorder="1" applyAlignment="1">
      <alignment horizontal="center" vertical="center" shrinkToFit="1"/>
      <protection/>
    </xf>
    <xf numFmtId="0" fontId="63" fillId="0" borderId="10" xfId="0" applyFont="1" applyBorder="1" applyAlignment="1">
      <alignment vertical="center"/>
    </xf>
    <xf numFmtId="0" fontId="63" fillId="0" borderId="10" xfId="45" applyFont="1" applyBorder="1" applyAlignment="1">
      <alignment horizontal="center" vertical="center" shrinkToFit="1"/>
      <protection/>
    </xf>
    <xf numFmtId="0" fontId="63" fillId="0" borderId="10" xfId="0" applyNumberFormat="1" applyFont="1" applyBorder="1" applyAlignment="1">
      <alignment horizontal="center" vertical="center" wrapText="1"/>
    </xf>
    <xf numFmtId="0" fontId="63" fillId="0" borderId="12" xfId="0" applyFont="1" applyBorder="1" applyAlignment="1">
      <alignment vertical="center"/>
    </xf>
    <xf numFmtId="0" fontId="64" fillId="0" borderId="10" xfId="43" applyFont="1" applyFill="1" applyBorder="1" applyAlignment="1">
      <alignment horizontal="center" vertical="center" shrinkToFit="1"/>
      <protection/>
    </xf>
    <xf numFmtId="0" fontId="63" fillId="0" borderId="18" xfId="0" applyFont="1" applyBorder="1" applyAlignment="1">
      <alignment horizontal="center" vertical="center"/>
    </xf>
    <xf numFmtId="0" fontId="63" fillId="0" borderId="18" xfId="0" applyNumberFormat="1" applyFont="1" applyBorder="1" applyAlignment="1">
      <alignment horizontal="center" vertical="center"/>
    </xf>
    <xf numFmtId="0" fontId="63" fillId="0" borderId="18" xfId="0" applyFont="1" applyBorder="1" applyAlignment="1">
      <alignment vertical="center"/>
    </xf>
    <xf numFmtId="0" fontId="63" fillId="0" borderId="17" xfId="0" applyFont="1" applyBorder="1" applyAlignment="1">
      <alignment vertical="center"/>
    </xf>
    <xf numFmtId="0" fontId="64" fillId="0" borderId="17" xfId="40" applyFont="1" applyBorder="1" applyAlignment="1">
      <alignment horizontal="center" vertical="center" shrinkToFit="1"/>
      <protection/>
    </xf>
    <xf numFmtId="0" fontId="63" fillId="0" borderId="19" xfId="0" applyFont="1" applyBorder="1" applyAlignment="1">
      <alignment horizontal="center" vertical="center"/>
    </xf>
    <xf numFmtId="0" fontId="63" fillId="0" borderId="20" xfId="47" applyFont="1" applyBorder="1" applyAlignment="1">
      <alignment horizontal="center" vertical="center" shrinkToFit="1"/>
      <protection/>
    </xf>
    <xf numFmtId="0" fontId="63" fillId="0" borderId="20" xfId="0" applyNumberFormat="1" applyFont="1" applyBorder="1" applyAlignment="1">
      <alignment horizontal="center" vertical="center"/>
    </xf>
    <xf numFmtId="0" fontId="64" fillId="0" borderId="21" xfId="40" applyFont="1" applyBorder="1" applyAlignment="1">
      <alignment horizontal="center" vertical="center" shrinkToFit="1"/>
      <protection/>
    </xf>
    <xf numFmtId="0" fontId="63" fillId="0" borderId="15" xfId="45" applyFont="1" applyBorder="1" applyAlignment="1">
      <alignment horizontal="center" vertical="center" shrinkToFit="1"/>
      <protection/>
    </xf>
    <xf numFmtId="0" fontId="63" fillId="0" borderId="18" xfId="45" applyFont="1" applyBorder="1" applyAlignment="1">
      <alignment horizontal="center" vertical="center" shrinkToFit="1"/>
      <protection/>
    </xf>
    <xf numFmtId="0" fontId="63" fillId="0" borderId="22" xfId="45" applyFont="1" applyBorder="1" applyAlignment="1">
      <alignment horizontal="center" vertical="center" shrinkToFit="1"/>
      <protection/>
    </xf>
    <xf numFmtId="0" fontId="63" fillId="0" borderId="10" xfId="45" applyFont="1" applyFill="1" applyBorder="1" applyAlignment="1">
      <alignment horizontal="center" vertical="center" shrinkToFit="1"/>
      <protection/>
    </xf>
    <xf numFmtId="0" fontId="63" fillId="0" borderId="10" xfId="0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/>
    </xf>
    <xf numFmtId="0" fontId="64" fillId="0" borderId="21" xfId="40" applyFont="1" applyFill="1" applyBorder="1" applyAlignment="1">
      <alignment horizontal="center" vertical="center" shrinkToFit="1"/>
      <protection/>
    </xf>
    <xf numFmtId="0" fontId="63" fillId="0" borderId="20" xfId="0" applyFont="1" applyBorder="1" applyAlignment="1">
      <alignment horizontal="center" vertical="center" wrapText="1"/>
    </xf>
    <xf numFmtId="0" fontId="63" fillId="0" borderId="20" xfId="0" applyNumberFormat="1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20" xfId="45" applyFont="1" applyBorder="1" applyAlignment="1">
      <alignment horizontal="center" vertical="center" shrinkToFit="1"/>
      <protection/>
    </xf>
    <xf numFmtId="0" fontId="63" fillId="0" borderId="21" xfId="40" applyFont="1" applyFill="1" applyBorder="1" applyAlignment="1">
      <alignment horizontal="center" vertical="center" shrinkToFit="1"/>
      <protection/>
    </xf>
    <xf numFmtId="0" fontId="63" fillId="0" borderId="10" xfId="0" applyFont="1" applyBorder="1" applyAlignment="1">
      <alignment horizontal="center" vertical="center" wrapText="1"/>
    </xf>
    <xf numFmtId="0" fontId="63" fillId="0" borderId="18" xfId="48" applyFont="1" applyBorder="1" applyAlignment="1">
      <alignment horizontal="center" vertical="center" shrinkToFit="1"/>
      <protection/>
    </xf>
    <xf numFmtId="0" fontId="63" fillId="0" borderId="20" xfId="0" applyFont="1" applyBorder="1" applyAlignment="1">
      <alignment vertical="center"/>
    </xf>
    <xf numFmtId="0" fontId="63" fillId="0" borderId="21" xfId="0" applyFont="1" applyBorder="1" applyAlignment="1">
      <alignment vertical="center"/>
    </xf>
    <xf numFmtId="0" fontId="63" fillId="0" borderId="20" xfId="48" applyFont="1" applyBorder="1" applyAlignment="1">
      <alignment horizontal="center" vertical="center" shrinkToFit="1"/>
      <protection/>
    </xf>
    <xf numFmtId="0" fontId="63" fillId="32" borderId="15" xfId="48" applyFont="1" applyFill="1" applyBorder="1" applyAlignment="1">
      <alignment horizontal="center" vertical="center" shrinkToFit="1"/>
      <protection/>
    </xf>
    <xf numFmtId="0" fontId="15" fillId="0" borderId="0" xfId="0" applyFont="1" applyAlignment="1">
      <alignment vertical="center"/>
    </xf>
    <xf numFmtId="0" fontId="0" fillId="0" borderId="23" xfId="0" applyBorder="1" applyAlignment="1">
      <alignment vertical="center"/>
    </xf>
    <xf numFmtId="0" fontId="0" fillId="0" borderId="14" xfId="49" applyFont="1" applyFill="1" applyBorder="1" applyAlignment="1">
      <alignment horizontal="center" vertical="center" shrinkToFit="1"/>
      <protection/>
    </xf>
    <xf numFmtId="0" fontId="63" fillId="0" borderId="24" xfId="48" applyFont="1" applyBorder="1" applyAlignment="1">
      <alignment horizontal="center" vertical="center" shrinkToFit="1"/>
      <protection/>
    </xf>
    <xf numFmtId="0" fontId="63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textRotation="255"/>
    </xf>
    <xf numFmtId="0" fontId="0" fillId="0" borderId="26" xfId="43" applyFont="1" applyFill="1" applyBorder="1" applyAlignment="1">
      <alignment horizontal="center" vertical="center" wrapText="1"/>
      <protection/>
    </xf>
    <xf numFmtId="0" fontId="0" fillId="0" borderId="24" xfId="43" applyFont="1" applyFill="1" applyBorder="1" applyAlignment="1">
      <alignment horizontal="center" vertical="center" shrinkToFit="1"/>
      <protection/>
    </xf>
    <xf numFmtId="0" fontId="0" fillId="0" borderId="27" xfId="40" applyFont="1" applyFill="1" applyBorder="1" applyAlignment="1">
      <alignment horizontal="center" vertical="center"/>
      <protection/>
    </xf>
    <xf numFmtId="0" fontId="6" fillId="0" borderId="23" xfId="43" applyFont="1" applyFill="1" applyBorder="1" applyAlignment="1">
      <alignment horizontal="center" vertical="center" wrapText="1"/>
      <protection/>
    </xf>
    <xf numFmtId="0" fontId="6" fillId="0" borderId="20" xfId="43" applyFont="1" applyFill="1" applyBorder="1" applyAlignment="1">
      <alignment horizontal="center" vertical="center" shrinkToFit="1"/>
      <protection/>
    </xf>
    <xf numFmtId="0" fontId="2" fillId="0" borderId="13" xfId="49" applyFont="1" applyFill="1" applyBorder="1" applyAlignment="1">
      <alignment horizontal="center" vertical="center" shrinkToFit="1"/>
      <protection/>
    </xf>
    <xf numFmtId="0" fontId="2" fillId="0" borderId="20" xfId="49" applyFont="1" applyFill="1" applyBorder="1" applyAlignment="1">
      <alignment horizontal="center" vertical="center" shrinkToFit="1"/>
      <protection/>
    </xf>
    <xf numFmtId="0" fontId="0" fillId="0" borderId="21" xfId="38" applyFont="1" applyFill="1" applyBorder="1" applyAlignment="1">
      <alignment horizontal="center" vertical="center" shrinkToFit="1"/>
      <protection/>
    </xf>
    <xf numFmtId="0" fontId="0" fillId="0" borderId="13" xfId="0" applyBorder="1" applyAlignment="1">
      <alignment horizontal="center" vertical="center" wrapText="1"/>
    </xf>
    <xf numFmtId="0" fontId="0" fillId="0" borderId="20" xfId="49" applyFont="1" applyFill="1" applyBorder="1" applyAlignment="1">
      <alignment horizontal="center" vertical="center" shrinkToFit="1"/>
      <protection/>
    </xf>
    <xf numFmtId="0" fontId="2" fillId="0" borderId="21" xfId="40" applyFont="1" applyBorder="1" applyAlignment="1">
      <alignment horizontal="center" vertical="center" shrinkToFit="1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39" applyNumberFormat="1" applyFont="1" applyFill="1" applyBorder="1" applyAlignment="1">
      <alignment horizontal="center" vertical="center"/>
      <protection/>
    </xf>
    <xf numFmtId="0" fontId="0" fillId="0" borderId="10" xfId="44" applyNumberFormat="1" applyFont="1" applyFill="1" applyBorder="1" applyAlignment="1">
      <alignment horizontal="center" vertical="center" shrinkToFit="1"/>
      <protection/>
    </xf>
    <xf numFmtId="0" fontId="63" fillId="0" borderId="15" xfId="48" applyNumberFormat="1" applyFont="1" applyBorder="1" applyAlignment="1">
      <alignment horizontal="center" vertical="center" shrinkToFit="1"/>
      <protection/>
    </xf>
    <xf numFmtId="0" fontId="63" fillId="0" borderId="10" xfId="40" applyNumberFormat="1" applyFont="1" applyFill="1" applyBorder="1" applyAlignment="1">
      <alignment horizontal="center" vertical="center" shrinkToFit="1"/>
      <protection/>
    </xf>
    <xf numFmtId="0" fontId="63" fillId="0" borderId="10" xfId="0" applyNumberFormat="1" applyFont="1" applyBorder="1" applyAlignment="1">
      <alignment vertical="center"/>
    </xf>
    <xf numFmtId="0" fontId="63" fillId="0" borderId="18" xfId="0" applyNumberFormat="1" applyFont="1" applyBorder="1" applyAlignment="1">
      <alignment vertical="center"/>
    </xf>
    <xf numFmtId="0" fontId="63" fillId="0" borderId="10" xfId="44" applyNumberFormat="1" applyFont="1" applyFill="1" applyBorder="1" applyAlignment="1">
      <alignment horizontal="center" vertical="center" shrinkToFit="1"/>
      <protection/>
    </xf>
    <xf numFmtId="0" fontId="63" fillId="0" borderId="20" xfId="44" applyNumberFormat="1" applyFont="1" applyFill="1" applyBorder="1" applyAlignment="1">
      <alignment horizontal="center" vertical="center" shrinkToFit="1"/>
      <protection/>
    </xf>
    <xf numFmtId="0" fontId="63" fillId="0" borderId="24" xfId="48" applyNumberFormat="1" applyFont="1" applyBorder="1" applyAlignment="1">
      <alignment horizontal="center" vertical="center" shrinkToFit="1"/>
      <protection/>
    </xf>
    <xf numFmtId="0" fontId="63" fillId="0" borderId="10" xfId="48" applyNumberFormat="1" applyFont="1" applyBorder="1" applyAlignment="1" applyProtection="1">
      <alignment horizontal="center" vertical="center" shrinkToFit="1"/>
      <protection/>
    </xf>
    <xf numFmtId="0" fontId="63" fillId="0" borderId="10" xfId="40" applyNumberFormat="1" applyFont="1" applyFill="1" applyBorder="1" applyAlignment="1">
      <alignment horizontal="center" vertical="center"/>
      <protection/>
    </xf>
    <xf numFmtId="0" fontId="63" fillId="0" borderId="20" xfId="0" applyNumberFormat="1" applyFont="1" applyBorder="1" applyAlignment="1">
      <alignment vertical="center"/>
    </xf>
    <xf numFmtId="0" fontId="0" fillId="0" borderId="24" xfId="40" applyNumberFormat="1" applyFont="1" applyFill="1" applyBorder="1" applyAlignment="1">
      <alignment horizontal="center" vertical="center" shrinkToFit="1"/>
      <protection/>
    </xf>
    <xf numFmtId="0" fontId="7" fillId="0" borderId="10" xfId="40" applyNumberFormat="1" applyFont="1" applyFill="1" applyBorder="1" applyAlignment="1">
      <alignment horizontal="center" vertical="center"/>
      <protection/>
    </xf>
    <xf numFmtId="0" fontId="0" fillId="0" borderId="2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63" fillId="0" borderId="24" xfId="0" applyNumberFormat="1" applyFont="1" applyBorder="1" applyAlignment="1">
      <alignment horizontal="center" vertical="center"/>
    </xf>
    <xf numFmtId="0" fontId="63" fillId="0" borderId="10" xfId="48" applyNumberFormat="1" applyFont="1" applyBorder="1" applyAlignment="1">
      <alignment horizontal="center" vertical="center" shrinkToFit="1"/>
      <protection/>
    </xf>
    <xf numFmtId="0" fontId="0" fillId="0" borderId="20" xfId="40" applyNumberFormat="1" applyFont="1" applyFill="1" applyBorder="1" applyAlignment="1">
      <alignment horizontal="center" vertical="center" shrinkToFit="1"/>
      <protection/>
    </xf>
    <xf numFmtId="0" fontId="63" fillId="0" borderId="18" xfId="40" applyNumberFormat="1" applyFont="1" applyFill="1" applyBorder="1" applyAlignment="1">
      <alignment horizontal="center" vertical="center"/>
      <protection/>
    </xf>
    <xf numFmtId="0" fontId="63" fillId="0" borderId="20" xfId="40" applyNumberFormat="1" applyFont="1" applyFill="1" applyBorder="1" applyAlignment="1">
      <alignment horizontal="center" vertical="center"/>
      <protection/>
    </xf>
    <xf numFmtId="0" fontId="63" fillId="0" borderId="15" xfId="48" applyNumberFormat="1" applyFont="1" applyBorder="1" applyAlignment="1">
      <alignment horizontal="center" vertical="center"/>
      <protection/>
    </xf>
    <xf numFmtId="0" fontId="63" fillId="0" borderId="10" xfId="0" applyNumberFormat="1" applyFont="1" applyFill="1" applyBorder="1" applyAlignment="1">
      <alignment horizontal="center" vertical="center"/>
    </xf>
    <xf numFmtId="0" fontId="63" fillId="0" borderId="10" xfId="45" applyNumberFormat="1" applyFont="1" applyBorder="1" applyAlignment="1">
      <alignment horizontal="center" vertical="center" shrinkToFit="1"/>
      <protection/>
    </xf>
    <xf numFmtId="0" fontId="63" fillId="0" borderId="22" xfId="0" applyNumberFormat="1" applyFont="1" applyBorder="1" applyAlignment="1">
      <alignment horizontal="center" vertical="center"/>
    </xf>
    <xf numFmtId="0" fontId="0" fillId="0" borderId="0" xfId="45" applyFont="1">
      <alignment/>
      <protection/>
    </xf>
    <xf numFmtId="0" fontId="8" fillId="0" borderId="0" xfId="45" applyFont="1" applyAlignment="1">
      <alignment vertical="center"/>
      <protection/>
    </xf>
    <xf numFmtId="0" fontId="0" fillId="0" borderId="0" xfId="45" applyFont="1" applyAlignment="1">
      <alignment vertical="center"/>
      <protection/>
    </xf>
    <xf numFmtId="0" fontId="16" fillId="0" borderId="0" xfId="0" applyFont="1" applyBorder="1" applyAlignment="1">
      <alignment/>
    </xf>
    <xf numFmtId="0" fontId="0" fillId="0" borderId="0" xfId="45" applyNumberFormat="1" applyFont="1">
      <alignment/>
      <protection/>
    </xf>
    <xf numFmtId="0" fontId="0" fillId="0" borderId="0" xfId="45" applyFont="1" applyBorder="1">
      <alignment/>
      <protection/>
    </xf>
    <xf numFmtId="0" fontId="8" fillId="0" borderId="0" xfId="45" applyNumberFormat="1" applyFont="1" applyAlignment="1">
      <alignment vertical="center"/>
      <protection/>
    </xf>
    <xf numFmtId="0" fontId="8" fillId="0" borderId="0" xfId="45" applyFont="1" applyBorder="1" applyAlignment="1">
      <alignment vertical="center"/>
      <protection/>
    </xf>
    <xf numFmtId="0" fontId="0" fillId="0" borderId="0" xfId="45" applyFont="1" applyAlignment="1">
      <alignment horizontal="center" shrinkToFit="1"/>
      <protection/>
    </xf>
    <xf numFmtId="0" fontId="0" fillId="0" borderId="20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63" fillId="0" borderId="15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18" xfId="48" applyNumberFormat="1" applyFont="1" applyBorder="1" applyAlignment="1">
      <alignment horizontal="center" vertical="center" shrinkToFit="1"/>
      <protection/>
    </xf>
    <xf numFmtId="0" fontId="2" fillId="0" borderId="17" xfId="40" applyFont="1" applyFill="1" applyBorder="1" applyAlignment="1">
      <alignment horizontal="center" vertical="center" shrinkToFit="1"/>
      <protection/>
    </xf>
    <xf numFmtId="0" fontId="15" fillId="0" borderId="28" xfId="0" applyFont="1" applyBorder="1" applyAlignment="1">
      <alignment horizontal="center" vertical="center" textRotation="255" shrinkToFit="1"/>
    </xf>
    <xf numFmtId="0" fontId="63" fillId="0" borderId="29" xfId="45" applyFont="1" applyBorder="1" applyAlignment="1">
      <alignment horizontal="center" vertical="center" wrapText="1"/>
      <protection/>
    </xf>
    <xf numFmtId="0" fontId="63" fillId="0" borderId="29" xfId="0" applyFont="1" applyBorder="1" applyAlignment="1">
      <alignment vertical="center"/>
    </xf>
    <xf numFmtId="0" fontId="63" fillId="0" borderId="29" xfId="0" applyNumberFormat="1" applyFont="1" applyBorder="1" applyAlignment="1">
      <alignment vertical="center"/>
    </xf>
    <xf numFmtId="0" fontId="63" fillId="0" borderId="30" xfId="0" applyFont="1" applyBorder="1" applyAlignment="1">
      <alignment vertical="center"/>
    </xf>
    <xf numFmtId="0" fontId="0" fillId="32" borderId="18" xfId="44" applyNumberFormat="1" applyFont="1" applyFill="1" applyBorder="1" applyAlignment="1">
      <alignment horizontal="center" vertical="center" shrinkToFit="1"/>
      <protection/>
    </xf>
    <xf numFmtId="0" fontId="0" fillId="32" borderId="18" xfId="0" applyNumberFormat="1" applyFont="1" applyFill="1" applyBorder="1" applyAlignment="1">
      <alignment horizontal="center" vertical="center" wrapText="1"/>
    </xf>
    <xf numFmtId="0" fontId="11" fillId="32" borderId="18" xfId="0" applyNumberFormat="1" applyFont="1" applyFill="1" applyBorder="1" applyAlignment="1">
      <alignment horizontal="center" vertical="center" textRotation="255"/>
    </xf>
    <xf numFmtId="0" fontId="0" fillId="32" borderId="20" xfId="0" applyNumberFormat="1" applyFont="1" applyFill="1" applyBorder="1" applyAlignment="1">
      <alignment horizontal="center" vertical="center" wrapText="1"/>
    </xf>
    <xf numFmtId="0" fontId="15" fillId="32" borderId="31" xfId="0" applyFont="1" applyFill="1" applyBorder="1" applyAlignment="1">
      <alignment vertical="center" textRotation="255" shrinkToFit="1"/>
    </xf>
    <xf numFmtId="0" fontId="2" fillId="32" borderId="32" xfId="49" applyFont="1" applyFill="1" applyBorder="1" applyAlignment="1">
      <alignment horizontal="center" vertical="center" shrinkToFit="1"/>
      <protection/>
    </xf>
    <xf numFmtId="0" fontId="2" fillId="32" borderId="18" xfId="49" applyFont="1" applyFill="1" applyBorder="1" applyAlignment="1">
      <alignment horizontal="center" vertical="center" shrinkToFit="1"/>
      <protection/>
    </xf>
    <xf numFmtId="0" fontId="2" fillId="32" borderId="17" xfId="44" applyFont="1" applyFill="1" applyBorder="1" applyAlignment="1">
      <alignment horizontal="center" vertical="center" shrinkToFit="1"/>
      <protection/>
    </xf>
    <xf numFmtId="0" fontId="2" fillId="32" borderId="33" xfId="49" applyFont="1" applyFill="1" applyBorder="1" applyAlignment="1">
      <alignment horizontal="center" vertical="center" shrinkToFit="1"/>
      <protection/>
    </xf>
    <xf numFmtId="0" fontId="0" fillId="32" borderId="18" xfId="0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12" fillId="32" borderId="18" xfId="43" applyFont="1" applyFill="1" applyBorder="1" applyAlignment="1">
      <alignment horizontal="center" vertical="center" textRotation="255"/>
      <protection/>
    </xf>
    <xf numFmtId="0" fontId="2" fillId="32" borderId="33" xfId="43" applyFont="1" applyFill="1" applyBorder="1" applyAlignment="1">
      <alignment horizontal="center" vertical="center" wrapText="1"/>
      <protection/>
    </xf>
    <xf numFmtId="0" fontId="0" fillId="32" borderId="18" xfId="0" applyFill="1" applyBorder="1" applyAlignment="1">
      <alignment horizontal="center" vertical="center" wrapText="1"/>
    </xf>
    <xf numFmtId="0" fontId="2" fillId="32" borderId="23" xfId="49" applyFont="1" applyFill="1" applyBorder="1" applyAlignment="1">
      <alignment horizontal="center" vertical="center" shrinkToFit="1"/>
      <protection/>
    </xf>
    <xf numFmtId="0" fontId="0" fillId="32" borderId="20" xfId="0" applyFill="1" applyBorder="1" applyAlignment="1">
      <alignment horizontal="center" vertical="center"/>
    </xf>
    <xf numFmtId="0" fontId="0" fillId="32" borderId="21" xfId="0" applyFont="1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2" fillId="32" borderId="34" xfId="43" applyFont="1" applyFill="1" applyBorder="1" applyAlignment="1">
      <alignment horizontal="center" vertical="center" wrapText="1"/>
      <protection/>
    </xf>
    <xf numFmtId="0" fontId="15" fillId="0" borderId="35" xfId="0" applyFont="1" applyBorder="1" applyAlignment="1">
      <alignment horizontal="center" vertical="center" textRotation="255" shrinkToFit="1"/>
    </xf>
    <xf numFmtId="0" fontId="63" fillId="0" borderId="0" xfId="45" applyFont="1" applyBorder="1" applyAlignment="1">
      <alignment horizontal="center" vertical="center" wrapText="1"/>
      <protection/>
    </xf>
    <xf numFmtId="0" fontId="63" fillId="0" borderId="0" xfId="0" applyFont="1" applyBorder="1" applyAlignment="1">
      <alignment vertical="center"/>
    </xf>
    <xf numFmtId="0" fontId="63" fillId="0" borderId="0" xfId="0" applyNumberFormat="1" applyFont="1" applyBorder="1" applyAlignment="1">
      <alignment vertical="center"/>
    </xf>
    <xf numFmtId="0" fontId="63" fillId="0" borderId="36" xfId="0" applyFont="1" applyBorder="1" applyAlignment="1">
      <alignment vertical="center"/>
    </xf>
    <xf numFmtId="0" fontId="2" fillId="32" borderId="37" xfId="49" applyFont="1" applyFill="1" applyBorder="1" applyAlignment="1">
      <alignment horizontal="center" vertical="center" shrinkToFit="1"/>
      <protection/>
    </xf>
    <xf numFmtId="0" fontId="0" fillId="32" borderId="15" xfId="0" applyFill="1" applyBorder="1" applyAlignment="1">
      <alignment horizontal="center" vertical="center" wrapText="1"/>
    </xf>
    <xf numFmtId="2" fontId="0" fillId="32" borderId="15" xfId="48" applyNumberFormat="1" applyFont="1" applyFill="1" applyBorder="1" applyAlignment="1">
      <alignment horizontal="center" vertical="center" shrinkToFit="1"/>
      <protection/>
    </xf>
    <xf numFmtId="0" fontId="64" fillId="32" borderId="38" xfId="40" applyFont="1" applyFill="1" applyBorder="1" applyAlignment="1">
      <alignment horizontal="center" vertical="center" shrinkToFit="1"/>
      <protection/>
    </xf>
    <xf numFmtId="0" fontId="6" fillId="32" borderId="23" xfId="43" applyFont="1" applyFill="1" applyBorder="1" applyAlignment="1">
      <alignment horizontal="center" vertical="center" wrapText="1"/>
      <protection/>
    </xf>
    <xf numFmtId="0" fontId="6" fillId="32" borderId="20" xfId="43" applyFont="1" applyFill="1" applyBorder="1" applyAlignment="1">
      <alignment horizontal="center" vertical="center" shrinkToFit="1"/>
      <protection/>
    </xf>
    <xf numFmtId="0" fontId="6" fillId="32" borderId="21" xfId="40" applyFont="1" applyFill="1" applyBorder="1" applyAlignment="1">
      <alignment horizontal="center" vertical="center" shrinkToFit="1"/>
      <protection/>
    </xf>
    <xf numFmtId="0" fontId="2" fillId="32" borderId="13" xfId="49" applyFont="1" applyFill="1" applyBorder="1" applyAlignment="1">
      <alignment horizontal="center" vertical="center" shrinkToFit="1"/>
      <protection/>
    </xf>
    <xf numFmtId="0" fontId="2" fillId="32" borderId="20" xfId="49" applyFont="1" applyFill="1" applyBorder="1" applyAlignment="1">
      <alignment horizontal="center" vertical="center" shrinkToFit="1"/>
      <protection/>
    </xf>
    <xf numFmtId="0" fontId="0" fillId="32" borderId="21" xfId="38" applyFont="1" applyFill="1" applyBorder="1" applyAlignment="1">
      <alignment horizontal="center" vertical="center" shrinkToFit="1"/>
      <protection/>
    </xf>
    <xf numFmtId="0" fontId="0" fillId="32" borderId="13" xfId="0" applyFill="1" applyBorder="1" applyAlignment="1">
      <alignment vertical="center"/>
    </xf>
    <xf numFmtId="0" fontId="0" fillId="32" borderId="20" xfId="0" applyFill="1" applyBorder="1" applyAlignment="1">
      <alignment vertical="center"/>
    </xf>
    <xf numFmtId="0" fontId="0" fillId="32" borderId="21" xfId="0" applyFill="1" applyBorder="1" applyAlignment="1">
      <alignment vertical="center"/>
    </xf>
    <xf numFmtId="0" fontId="15" fillId="0" borderId="31" xfId="0" applyFont="1" applyBorder="1" applyAlignment="1">
      <alignment vertical="center" textRotation="255" shrinkToFit="1"/>
    </xf>
    <xf numFmtId="0" fontId="2" fillId="0" borderId="32" xfId="49" applyFont="1" applyFill="1" applyBorder="1" applyAlignment="1">
      <alignment horizontal="center" vertical="center" shrinkToFit="1"/>
      <protection/>
    </xf>
    <xf numFmtId="0" fontId="2" fillId="0" borderId="18" xfId="49" applyFont="1" applyFill="1" applyBorder="1" applyAlignment="1">
      <alignment horizontal="center" vertical="center" shrinkToFit="1"/>
      <protection/>
    </xf>
    <xf numFmtId="0" fontId="2" fillId="0" borderId="17" xfId="44" applyFont="1" applyFill="1" applyBorder="1" applyAlignment="1">
      <alignment horizontal="center" vertical="center" shrinkToFit="1"/>
      <protection/>
    </xf>
    <xf numFmtId="0" fontId="2" fillId="0" borderId="33" xfId="49" applyFont="1" applyFill="1" applyBorder="1" applyAlignment="1">
      <alignment horizontal="center" vertical="center" shrinkToFit="1"/>
      <protection/>
    </xf>
    <xf numFmtId="0" fontId="0" fillId="0" borderId="18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2" fillId="0" borderId="18" xfId="43" applyFont="1" applyFill="1" applyBorder="1" applyAlignment="1">
      <alignment horizontal="center" vertical="center" textRotation="255"/>
      <protection/>
    </xf>
    <xf numFmtId="0" fontId="2" fillId="0" borderId="33" xfId="43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2" fillId="0" borderId="23" xfId="49" applyFont="1" applyFill="1" applyBorder="1" applyAlignment="1">
      <alignment horizontal="center" vertical="center" shrinkToFit="1"/>
      <protection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5" fillId="32" borderId="25" xfId="0" applyFont="1" applyFill="1" applyBorder="1" applyAlignment="1">
      <alignment horizontal="center" vertical="center" textRotation="255"/>
    </xf>
    <xf numFmtId="0" fontId="2" fillId="32" borderId="39" xfId="43" applyFont="1" applyFill="1" applyBorder="1" applyAlignment="1">
      <alignment horizontal="center" vertical="center" wrapText="1"/>
      <protection/>
    </xf>
    <xf numFmtId="0" fontId="0" fillId="32" borderId="40" xfId="0" applyFont="1" applyFill="1" applyBorder="1" applyAlignment="1">
      <alignment horizontal="center" vertical="center" wrapText="1"/>
    </xf>
    <xf numFmtId="0" fontId="2" fillId="32" borderId="41" xfId="40" applyFont="1" applyFill="1" applyBorder="1" applyAlignment="1">
      <alignment horizontal="center" vertical="center" shrinkToFit="1"/>
      <protection/>
    </xf>
    <xf numFmtId="0" fontId="2" fillId="32" borderId="34" xfId="49" applyFont="1" applyFill="1" applyBorder="1" applyAlignment="1">
      <alignment horizontal="center" vertical="center" wrapText="1"/>
      <protection/>
    </xf>
    <xf numFmtId="0" fontId="63" fillId="32" borderId="15" xfId="48" applyNumberFormat="1" applyFont="1" applyFill="1" applyBorder="1" applyAlignment="1">
      <alignment horizontal="center" vertical="center" shrinkToFit="1"/>
      <protection/>
    </xf>
    <xf numFmtId="0" fontId="64" fillId="32" borderId="16" xfId="40" applyFont="1" applyFill="1" applyBorder="1" applyAlignment="1">
      <alignment horizontal="center" vertical="center" shrinkToFit="1"/>
      <protection/>
    </xf>
    <xf numFmtId="0" fontId="63" fillId="32" borderId="15" xfId="43" applyFont="1" applyFill="1" applyBorder="1" applyAlignment="1">
      <alignment horizontal="center" vertical="center" wrapText="1"/>
      <protection/>
    </xf>
    <xf numFmtId="0" fontId="63" fillId="32" borderId="15" xfId="0" applyNumberFormat="1" applyFont="1" applyFill="1" applyBorder="1" applyAlignment="1">
      <alignment horizontal="center" vertical="center" wrapText="1"/>
    </xf>
    <xf numFmtId="0" fontId="63" fillId="32" borderId="15" xfId="0" applyFont="1" applyFill="1" applyBorder="1" applyAlignment="1">
      <alignment horizontal="center" vertical="center" wrapText="1"/>
    </xf>
    <xf numFmtId="0" fontId="63" fillId="32" borderId="15" xfId="48" applyNumberFormat="1" applyFont="1" applyFill="1" applyBorder="1" applyAlignment="1">
      <alignment horizontal="center" vertical="center"/>
      <protection/>
    </xf>
    <xf numFmtId="0" fontId="63" fillId="32" borderId="15" xfId="0" applyFont="1" applyFill="1" applyBorder="1" applyAlignment="1">
      <alignment horizontal="center" vertical="center"/>
    </xf>
    <xf numFmtId="0" fontId="64" fillId="32" borderId="10" xfId="40" applyFont="1" applyFill="1" applyBorder="1" applyAlignment="1">
      <alignment horizontal="center" vertical="center" shrinkToFit="1"/>
      <protection/>
    </xf>
    <xf numFmtId="0" fontId="63" fillId="32" borderId="10" xfId="40" applyNumberFormat="1" applyFont="1" applyFill="1" applyBorder="1" applyAlignment="1">
      <alignment horizontal="center" vertical="center" shrinkToFit="1"/>
      <protection/>
    </xf>
    <xf numFmtId="0" fontId="64" fillId="32" borderId="17" xfId="40" applyFont="1" applyFill="1" applyBorder="1" applyAlignment="1">
      <alignment horizontal="center" vertical="center" shrinkToFit="1"/>
      <protection/>
    </xf>
    <xf numFmtId="0" fontId="63" fillId="32" borderId="10" xfId="0" applyFont="1" applyFill="1" applyBorder="1" applyAlignment="1">
      <alignment horizontal="center" vertical="center"/>
    </xf>
    <xf numFmtId="0" fontId="63" fillId="32" borderId="10" xfId="0" applyNumberFormat="1" applyFont="1" applyFill="1" applyBorder="1" applyAlignment="1">
      <alignment horizontal="center" vertical="center"/>
    </xf>
    <xf numFmtId="0" fontId="63" fillId="32" borderId="10" xfId="0" applyFont="1" applyFill="1" applyBorder="1" applyAlignment="1">
      <alignment horizontal="center" vertical="center" shrinkToFit="1"/>
    </xf>
    <xf numFmtId="0" fontId="63" fillId="32" borderId="10" xfId="48" applyFont="1" applyFill="1" applyBorder="1" applyAlignment="1">
      <alignment horizontal="center" vertical="center" shrinkToFit="1"/>
      <protection/>
    </xf>
    <xf numFmtId="0" fontId="63" fillId="32" borderId="10" xfId="0" applyFont="1" applyFill="1" applyBorder="1" applyAlignment="1">
      <alignment horizontal="center" vertical="center" wrapText="1"/>
    </xf>
    <xf numFmtId="0" fontId="63" fillId="32" borderId="10" xfId="45" applyFont="1" applyFill="1" applyBorder="1" applyAlignment="1">
      <alignment horizontal="center" vertical="center" shrinkToFit="1"/>
      <protection/>
    </xf>
    <xf numFmtId="0" fontId="63" fillId="32" borderId="10" xfId="0" applyNumberFormat="1" applyFont="1" applyFill="1" applyBorder="1" applyAlignment="1">
      <alignment horizontal="center" vertical="center" wrapText="1"/>
    </xf>
    <xf numFmtId="0" fontId="63" fillId="32" borderId="10" xfId="0" applyFont="1" applyFill="1" applyBorder="1" applyAlignment="1">
      <alignment vertical="center"/>
    </xf>
    <xf numFmtId="0" fontId="63" fillId="32" borderId="10" xfId="0" applyNumberFormat="1" applyFont="1" applyFill="1" applyBorder="1" applyAlignment="1">
      <alignment vertical="center"/>
    </xf>
    <xf numFmtId="0" fontId="63" fillId="32" borderId="12" xfId="0" applyFont="1" applyFill="1" applyBorder="1" applyAlignment="1">
      <alignment vertical="center"/>
    </xf>
    <xf numFmtId="0" fontId="64" fillId="32" borderId="10" xfId="43" applyFont="1" applyFill="1" applyBorder="1" applyAlignment="1">
      <alignment horizontal="center" vertical="center" shrinkToFit="1"/>
      <protection/>
    </xf>
    <xf numFmtId="0" fontId="63" fillId="32" borderId="18" xfId="0" applyFont="1" applyFill="1" applyBorder="1" applyAlignment="1">
      <alignment horizontal="center" vertical="center"/>
    </xf>
    <xf numFmtId="0" fontId="63" fillId="32" borderId="18" xfId="0" applyNumberFormat="1" applyFont="1" applyFill="1" applyBorder="1" applyAlignment="1">
      <alignment horizontal="center" vertical="center"/>
    </xf>
    <xf numFmtId="0" fontId="63" fillId="32" borderId="18" xfId="0" applyFont="1" applyFill="1" applyBorder="1" applyAlignment="1">
      <alignment vertical="center"/>
    </xf>
    <xf numFmtId="0" fontId="63" fillId="32" borderId="18" xfId="0" applyNumberFormat="1" applyFont="1" applyFill="1" applyBorder="1" applyAlignment="1">
      <alignment vertical="center"/>
    </xf>
    <xf numFmtId="0" fontId="63" fillId="32" borderId="17" xfId="0" applyFont="1" applyFill="1" applyBorder="1" applyAlignment="1">
      <alignment vertical="center"/>
    </xf>
    <xf numFmtId="0" fontId="63" fillId="32" borderId="18" xfId="0" applyFont="1" applyFill="1" applyBorder="1" applyAlignment="1">
      <alignment horizontal="center" vertical="center" wrapText="1"/>
    </xf>
    <xf numFmtId="0" fontId="63" fillId="32" borderId="18" xfId="0" applyNumberFormat="1" applyFont="1" applyFill="1" applyBorder="1" applyAlignment="1">
      <alignment horizontal="center" vertical="center" wrapText="1"/>
    </xf>
    <xf numFmtId="0" fontId="63" fillId="32" borderId="20" xfId="47" applyFont="1" applyFill="1" applyBorder="1" applyAlignment="1">
      <alignment horizontal="center" vertical="center" shrinkToFit="1"/>
      <protection/>
    </xf>
    <xf numFmtId="0" fontId="63" fillId="32" borderId="20" xfId="0" applyNumberFormat="1" applyFont="1" applyFill="1" applyBorder="1" applyAlignment="1">
      <alignment horizontal="center" vertical="center"/>
    </xf>
    <xf numFmtId="0" fontId="64" fillId="32" borderId="21" xfId="40" applyFont="1" applyFill="1" applyBorder="1" applyAlignment="1">
      <alignment horizontal="center" vertical="center" shrinkToFit="1"/>
      <protection/>
    </xf>
    <xf numFmtId="0" fontId="63" fillId="32" borderId="15" xfId="0" applyNumberFormat="1" applyFont="1" applyFill="1" applyBorder="1" applyAlignment="1">
      <alignment horizontal="center" vertical="center"/>
    </xf>
    <xf numFmtId="0" fontId="63" fillId="32" borderId="15" xfId="45" applyFont="1" applyFill="1" applyBorder="1" applyAlignment="1">
      <alignment horizontal="center" vertical="center" shrinkToFit="1"/>
      <protection/>
    </xf>
    <xf numFmtId="0" fontId="63" fillId="32" borderId="18" xfId="45" applyFont="1" applyFill="1" applyBorder="1" applyAlignment="1">
      <alignment horizontal="center" vertical="center" shrinkToFit="1"/>
      <protection/>
    </xf>
    <xf numFmtId="0" fontId="63" fillId="32" borderId="20" xfId="0" applyFont="1" applyFill="1" applyBorder="1" applyAlignment="1">
      <alignment horizontal="center" vertical="center"/>
    </xf>
    <xf numFmtId="0" fontId="63" fillId="32" borderId="20" xfId="0" applyFont="1" applyFill="1" applyBorder="1" applyAlignment="1">
      <alignment horizontal="center" vertical="center" wrapText="1"/>
    </xf>
    <xf numFmtId="0" fontId="63" fillId="32" borderId="20" xfId="0" applyNumberFormat="1" applyFont="1" applyFill="1" applyBorder="1" applyAlignment="1">
      <alignment horizontal="center" vertical="center" wrapText="1"/>
    </xf>
    <xf numFmtId="0" fontId="63" fillId="32" borderId="21" xfId="0" applyFont="1" applyFill="1" applyBorder="1" applyAlignment="1">
      <alignment horizontal="center" vertical="center"/>
    </xf>
    <xf numFmtId="0" fontId="63" fillId="32" borderId="20" xfId="45" applyFont="1" applyFill="1" applyBorder="1" applyAlignment="1">
      <alignment horizontal="center" vertical="center" shrinkToFit="1"/>
      <protection/>
    </xf>
    <xf numFmtId="0" fontId="63" fillId="32" borderId="21" xfId="40" applyFont="1" applyFill="1" applyBorder="1" applyAlignment="1">
      <alignment horizontal="center" vertical="center" shrinkToFit="1"/>
      <protection/>
    </xf>
    <xf numFmtId="0" fontId="63" fillId="32" borderId="24" xfId="48" applyFont="1" applyFill="1" applyBorder="1" applyAlignment="1">
      <alignment horizontal="center" vertical="center" shrinkToFit="1"/>
      <protection/>
    </xf>
    <xf numFmtId="0" fontId="63" fillId="32" borderId="24" xfId="48" applyNumberFormat="1" applyFont="1" applyFill="1" applyBorder="1" applyAlignment="1">
      <alignment horizontal="center" vertical="center" shrinkToFit="1"/>
      <protection/>
    </xf>
    <xf numFmtId="0" fontId="63" fillId="32" borderId="24" xfId="0" applyFont="1" applyFill="1" applyBorder="1" applyAlignment="1">
      <alignment horizontal="center" vertical="center"/>
    </xf>
    <xf numFmtId="0" fontId="63" fillId="32" borderId="24" xfId="0" applyNumberFormat="1" applyFont="1" applyFill="1" applyBorder="1" applyAlignment="1">
      <alignment horizontal="center" vertical="center"/>
    </xf>
    <xf numFmtId="0" fontId="63" fillId="32" borderId="10" xfId="48" applyNumberFormat="1" applyFont="1" applyFill="1" applyBorder="1" applyAlignment="1">
      <alignment horizontal="center" vertical="center" shrinkToFit="1"/>
      <protection/>
    </xf>
    <xf numFmtId="0" fontId="63" fillId="32" borderId="10" xfId="40" applyNumberFormat="1" applyFont="1" applyFill="1" applyBorder="1" applyAlignment="1">
      <alignment horizontal="center" vertical="center"/>
      <protection/>
    </xf>
    <xf numFmtId="0" fontId="63" fillId="32" borderId="17" xfId="0" applyFont="1" applyFill="1" applyBorder="1" applyAlignment="1">
      <alignment horizontal="center" vertical="center"/>
    </xf>
    <xf numFmtId="0" fontId="63" fillId="32" borderId="18" xfId="48" applyFont="1" applyFill="1" applyBorder="1" applyAlignment="1">
      <alignment horizontal="center" vertical="center" shrinkToFit="1"/>
      <protection/>
    </xf>
    <xf numFmtId="0" fontId="63" fillId="32" borderId="18" xfId="40" applyNumberFormat="1" applyFont="1" applyFill="1" applyBorder="1" applyAlignment="1">
      <alignment horizontal="center" vertical="center"/>
      <protection/>
    </xf>
    <xf numFmtId="0" fontId="63" fillId="32" borderId="20" xfId="0" applyFont="1" applyFill="1" applyBorder="1" applyAlignment="1">
      <alignment vertical="center"/>
    </xf>
    <xf numFmtId="0" fontId="63" fillId="32" borderId="20" xfId="0" applyNumberFormat="1" applyFont="1" applyFill="1" applyBorder="1" applyAlignment="1">
      <alignment vertical="center"/>
    </xf>
    <xf numFmtId="0" fontId="63" fillId="32" borderId="20" xfId="48" applyFont="1" applyFill="1" applyBorder="1" applyAlignment="1">
      <alignment horizontal="center" vertical="center" shrinkToFit="1"/>
      <protection/>
    </xf>
    <xf numFmtId="0" fontId="63" fillId="32" borderId="20" xfId="40" applyNumberFormat="1" applyFont="1" applyFill="1" applyBorder="1" applyAlignment="1">
      <alignment horizontal="center" vertical="center"/>
      <protection/>
    </xf>
    <xf numFmtId="0" fontId="0" fillId="32" borderId="14" xfId="49" applyFont="1" applyFill="1" applyBorder="1" applyAlignment="1">
      <alignment horizontal="center" vertical="center" shrinkToFit="1"/>
      <protection/>
    </xf>
    <xf numFmtId="0" fontId="0" fillId="32" borderId="10" xfId="49" applyFont="1" applyFill="1" applyBorder="1" applyAlignment="1">
      <alignment horizontal="center" vertical="center" shrinkToFit="1"/>
      <protection/>
    </xf>
    <xf numFmtId="0" fontId="0" fillId="32" borderId="10" xfId="44" applyNumberFormat="1" applyFont="1" applyFill="1" applyBorder="1" applyAlignment="1">
      <alignment horizontal="center" vertical="center" shrinkToFit="1"/>
      <protection/>
    </xf>
    <xf numFmtId="0" fontId="0" fillId="32" borderId="12" xfId="38" applyFont="1" applyFill="1" applyBorder="1" applyAlignment="1">
      <alignment horizontal="center" vertical="center" shrinkToFit="1"/>
      <protection/>
    </xf>
    <xf numFmtId="0" fontId="0" fillId="32" borderId="11" xfId="49" applyFont="1" applyFill="1" applyBorder="1" applyAlignment="1">
      <alignment horizontal="center" vertical="center" shrinkToFit="1"/>
      <protection/>
    </xf>
    <xf numFmtId="0" fontId="63" fillId="32" borderId="19" xfId="0" applyFont="1" applyFill="1" applyBorder="1" applyAlignment="1">
      <alignment horizontal="center" vertical="center"/>
    </xf>
    <xf numFmtId="0" fontId="63" fillId="32" borderId="18" xfId="48" applyNumberFormat="1" applyFont="1" applyFill="1" applyBorder="1" applyAlignment="1">
      <alignment horizontal="center" vertical="center" shrinkToFit="1"/>
      <protection/>
    </xf>
    <xf numFmtId="0" fontId="63" fillId="32" borderId="21" xfId="0" applyFont="1" applyFill="1" applyBorder="1" applyAlignment="1">
      <alignment vertical="center"/>
    </xf>
    <xf numFmtId="0" fontId="0" fillId="32" borderId="20" xfId="49" applyFont="1" applyFill="1" applyBorder="1" applyAlignment="1">
      <alignment horizontal="center" vertical="center" shrinkToFit="1"/>
      <protection/>
    </xf>
    <xf numFmtId="0" fontId="15" fillId="32" borderId="28" xfId="0" applyFont="1" applyFill="1" applyBorder="1" applyAlignment="1">
      <alignment horizontal="center" vertical="center" textRotation="255" shrinkToFit="1"/>
    </xf>
    <xf numFmtId="0" fontId="63" fillId="32" borderId="29" xfId="45" applyFont="1" applyFill="1" applyBorder="1" applyAlignment="1">
      <alignment horizontal="center" vertical="center" wrapText="1"/>
      <protection/>
    </xf>
    <xf numFmtId="0" fontId="63" fillId="32" borderId="29" xfId="0" applyFont="1" applyFill="1" applyBorder="1" applyAlignment="1">
      <alignment vertical="center"/>
    </xf>
    <xf numFmtId="0" fontId="63" fillId="32" borderId="29" xfId="0" applyNumberFormat="1" applyFont="1" applyFill="1" applyBorder="1" applyAlignment="1">
      <alignment vertical="center"/>
    </xf>
    <xf numFmtId="0" fontId="63" fillId="32" borderId="30" xfId="0" applyFont="1" applyFill="1" applyBorder="1" applyAlignment="1">
      <alignment vertical="center"/>
    </xf>
    <xf numFmtId="0" fontId="0" fillId="32" borderId="26" xfId="43" applyFont="1" applyFill="1" applyBorder="1" applyAlignment="1">
      <alignment horizontal="center" vertical="center" wrapText="1"/>
      <protection/>
    </xf>
    <xf numFmtId="0" fontId="0" fillId="32" borderId="24" xfId="43" applyFont="1" applyFill="1" applyBorder="1" applyAlignment="1">
      <alignment horizontal="center" vertical="center" shrinkToFit="1"/>
      <protection/>
    </xf>
    <xf numFmtId="0" fontId="0" fillId="32" borderId="24" xfId="40" applyNumberFormat="1" applyFont="1" applyFill="1" applyBorder="1" applyAlignment="1">
      <alignment horizontal="center" vertical="center" shrinkToFit="1"/>
      <protection/>
    </xf>
    <xf numFmtId="0" fontId="0" fillId="32" borderId="27" xfId="40" applyFont="1" applyFill="1" applyBorder="1" applyAlignment="1">
      <alignment horizontal="center" vertical="center"/>
      <protection/>
    </xf>
    <xf numFmtId="0" fontId="7" fillId="32" borderId="14" xfId="43" applyFont="1" applyFill="1" applyBorder="1" applyAlignment="1">
      <alignment horizontal="center" vertical="center" wrapText="1"/>
      <protection/>
    </xf>
    <xf numFmtId="0" fontId="7" fillId="32" borderId="10" xfId="41" applyFont="1" applyFill="1" applyBorder="1" applyAlignment="1">
      <alignment horizontal="center" vertical="center"/>
      <protection/>
    </xf>
    <xf numFmtId="0" fontId="7" fillId="32" borderId="10" xfId="40" applyNumberFormat="1" applyFont="1" applyFill="1" applyBorder="1" applyAlignment="1">
      <alignment horizontal="center" vertical="center"/>
      <protection/>
    </xf>
    <xf numFmtId="0" fontId="7" fillId="32" borderId="12" xfId="40" applyFont="1" applyFill="1" applyBorder="1" applyAlignment="1">
      <alignment horizontal="center" vertical="center"/>
      <protection/>
    </xf>
    <xf numFmtId="0" fontId="0" fillId="32" borderId="23" xfId="0" applyFill="1" applyBorder="1" applyAlignment="1">
      <alignment vertical="center"/>
    </xf>
    <xf numFmtId="0" fontId="0" fillId="32" borderId="20" xfId="0" applyNumberFormat="1" applyFill="1" applyBorder="1" applyAlignment="1">
      <alignment horizontal="center" vertical="center"/>
    </xf>
    <xf numFmtId="0" fontId="0" fillId="32" borderId="20" xfId="0" applyNumberFormat="1" applyFill="1" applyBorder="1" applyAlignment="1">
      <alignment vertical="center"/>
    </xf>
    <xf numFmtId="0" fontId="0" fillId="32" borderId="21" xfId="0" applyNumberFormat="1" applyFill="1" applyBorder="1" applyAlignment="1">
      <alignment horizontal="center" vertical="center"/>
    </xf>
    <xf numFmtId="1" fontId="0" fillId="32" borderId="21" xfId="0" applyNumberFormat="1" applyFill="1" applyBorder="1" applyAlignment="1">
      <alignment horizontal="center" vertical="center"/>
    </xf>
    <xf numFmtId="0" fontId="15" fillId="32" borderId="35" xfId="0" applyFont="1" applyFill="1" applyBorder="1" applyAlignment="1">
      <alignment horizontal="center" vertical="center" textRotation="255" shrinkToFit="1"/>
    </xf>
    <xf numFmtId="0" fontId="63" fillId="32" borderId="0" xfId="0" applyNumberFormat="1" applyFont="1" applyFill="1" applyBorder="1" applyAlignment="1">
      <alignment vertical="center"/>
    </xf>
    <xf numFmtId="0" fontId="63" fillId="32" borderId="0" xfId="0" applyFont="1" applyFill="1" applyBorder="1" applyAlignment="1">
      <alignment vertical="center"/>
    </xf>
    <xf numFmtId="0" fontId="63" fillId="32" borderId="0" xfId="45" applyFont="1" applyFill="1" applyBorder="1" applyAlignment="1">
      <alignment horizontal="center" vertical="center" wrapText="1"/>
      <protection/>
    </xf>
    <xf numFmtId="0" fontId="63" fillId="32" borderId="36" xfId="0" applyFont="1" applyFill="1" applyBorder="1" applyAlignment="1">
      <alignment vertical="center"/>
    </xf>
    <xf numFmtId="0" fontId="63" fillId="32" borderId="21" xfId="0" applyFont="1" applyFill="1" applyBorder="1" applyAlignment="1">
      <alignment horizontal="center" vertical="center" wrapText="1"/>
    </xf>
    <xf numFmtId="0" fontId="0" fillId="32" borderId="40" xfId="0" applyNumberFormat="1" applyFont="1" applyFill="1" applyBorder="1" applyAlignment="1">
      <alignment horizontal="center" vertical="center" wrapText="1"/>
    </xf>
    <xf numFmtId="0" fontId="0" fillId="32" borderId="20" xfId="40" applyNumberFormat="1" applyFont="1" applyFill="1" applyBorder="1" applyAlignment="1">
      <alignment horizontal="center" vertical="center" shrinkToFit="1"/>
      <protection/>
    </xf>
    <xf numFmtId="0" fontId="0" fillId="32" borderId="13" xfId="0" applyFill="1" applyBorder="1" applyAlignment="1">
      <alignment horizontal="center" vertical="center" wrapText="1"/>
    </xf>
    <xf numFmtId="0" fontId="2" fillId="32" borderId="21" xfId="40" applyFont="1" applyFill="1" applyBorder="1" applyAlignment="1">
      <alignment horizontal="center" vertical="center" shrinkToFit="1"/>
      <protection/>
    </xf>
    <xf numFmtId="0" fontId="15" fillId="32" borderId="0" xfId="0" applyFont="1" applyFill="1" applyAlignment="1">
      <alignment vertical="center"/>
    </xf>
    <xf numFmtId="0" fontId="0" fillId="32" borderId="0" xfId="0" applyNumberFormat="1" applyFill="1" applyAlignment="1">
      <alignment vertical="center"/>
    </xf>
    <xf numFmtId="0" fontId="8" fillId="32" borderId="0" xfId="45" applyFont="1" applyFill="1" applyAlignment="1">
      <alignment vertical="center"/>
      <protection/>
    </xf>
    <xf numFmtId="0" fontId="0" fillId="32" borderId="0" xfId="45" applyFont="1" applyFill="1">
      <alignment/>
      <protection/>
    </xf>
    <xf numFmtId="0" fontId="0" fillId="32" borderId="0" xfId="45" applyFont="1" applyFill="1" applyAlignment="1">
      <alignment vertical="center"/>
      <protection/>
    </xf>
    <xf numFmtId="0" fontId="8" fillId="32" borderId="0" xfId="0" applyNumberFormat="1" applyFont="1" applyFill="1" applyAlignment="1">
      <alignment vertical="center"/>
    </xf>
    <xf numFmtId="0" fontId="16" fillId="32" borderId="0" xfId="0" applyFont="1" applyFill="1" applyBorder="1" applyAlignment="1">
      <alignment/>
    </xf>
    <xf numFmtId="0" fontId="0" fillId="32" borderId="0" xfId="45" applyNumberFormat="1" applyFont="1" applyFill="1">
      <alignment/>
      <protection/>
    </xf>
    <xf numFmtId="0" fontId="0" fillId="32" borderId="0" xfId="45" applyFont="1" applyFill="1" applyBorder="1">
      <alignment/>
      <protection/>
    </xf>
    <xf numFmtId="0" fontId="8" fillId="32" borderId="0" xfId="45" applyNumberFormat="1" applyFont="1" applyFill="1" applyAlignment="1">
      <alignment vertical="center"/>
      <protection/>
    </xf>
    <xf numFmtId="0" fontId="8" fillId="32" borderId="0" xfId="45" applyFont="1" applyFill="1" applyBorder="1" applyAlignment="1">
      <alignment vertical="center"/>
      <protection/>
    </xf>
    <xf numFmtId="0" fontId="0" fillId="32" borderId="0" xfId="45" applyFont="1" applyFill="1" applyAlignment="1">
      <alignment horizontal="center" shrinkToFit="1"/>
      <protection/>
    </xf>
    <xf numFmtId="0" fontId="5" fillId="0" borderId="10" xfId="39" applyFont="1" applyFill="1" applyBorder="1" applyAlignment="1">
      <alignment horizontal="center" vertical="center" shrinkToFit="1"/>
      <protection/>
    </xf>
    <xf numFmtId="0" fontId="0" fillId="0" borderId="26" xfId="39" applyFont="1" applyFill="1" applyBorder="1" applyAlignment="1">
      <alignment horizontal="center" vertical="center"/>
      <protection/>
    </xf>
    <xf numFmtId="0" fontId="5" fillId="0" borderId="24" xfId="39" applyFont="1" applyFill="1" applyBorder="1" applyAlignment="1">
      <alignment horizontal="center" vertical="center" shrinkToFit="1"/>
      <protection/>
    </xf>
    <xf numFmtId="0" fontId="0" fillId="0" borderId="24" xfId="39" applyNumberFormat="1" applyFont="1" applyFill="1" applyBorder="1" applyAlignment="1">
      <alignment horizontal="center" vertical="center"/>
      <protection/>
    </xf>
    <xf numFmtId="0" fontId="5" fillId="0" borderId="27" xfId="40" applyFont="1" applyFill="1" applyBorder="1" applyAlignment="1">
      <alignment horizontal="center" vertical="center"/>
      <protection/>
    </xf>
    <xf numFmtId="0" fontId="0" fillId="0" borderId="32" xfId="49" applyFont="1" applyFill="1" applyBorder="1" applyAlignment="1">
      <alignment horizontal="center" vertical="center" shrinkToFit="1"/>
      <protection/>
    </xf>
    <xf numFmtId="0" fontId="0" fillId="0" borderId="18" xfId="49" applyFont="1" applyFill="1" applyBorder="1" applyAlignment="1">
      <alignment horizontal="center" vertical="center" shrinkToFit="1"/>
      <protection/>
    </xf>
    <xf numFmtId="0" fontId="0" fillId="0" borderId="18" xfId="44" applyNumberFormat="1" applyFont="1" applyFill="1" applyBorder="1" applyAlignment="1">
      <alignment horizontal="center" vertical="center" shrinkToFit="1"/>
      <protection/>
    </xf>
    <xf numFmtId="0" fontId="0" fillId="0" borderId="17" xfId="38" applyFont="1" applyFill="1" applyBorder="1" applyAlignment="1">
      <alignment horizontal="center" vertical="center" shrinkToFit="1"/>
      <protection/>
    </xf>
    <xf numFmtId="0" fontId="0" fillId="0" borderId="33" xfId="49" applyFont="1" applyFill="1" applyBorder="1" applyAlignment="1">
      <alignment horizontal="center" vertical="center" shrinkToFit="1"/>
      <protection/>
    </xf>
    <xf numFmtId="0" fontId="64" fillId="0" borderId="19" xfId="40" applyFont="1" applyFill="1" applyBorder="1" applyAlignment="1">
      <alignment horizontal="center" vertical="center" shrinkToFit="1"/>
      <protection/>
    </xf>
    <xf numFmtId="0" fontId="63" fillId="0" borderId="24" xfId="0" applyFont="1" applyBorder="1" applyAlignment="1">
      <alignment horizontal="center" vertical="center" wrapText="1"/>
    </xf>
    <xf numFmtId="0" fontId="63" fillId="0" borderId="24" xfId="48" applyFont="1" applyFill="1" applyBorder="1" applyAlignment="1">
      <alignment horizontal="center" vertical="center" shrinkToFit="1"/>
      <protection/>
    </xf>
    <xf numFmtId="0" fontId="2" fillId="0" borderId="15" xfId="0" applyFont="1" applyFill="1" applyBorder="1" applyAlignment="1" applyProtection="1">
      <alignment horizontal="left" vertical="center" shrinkToFit="1"/>
      <protection/>
    </xf>
    <xf numFmtId="0" fontId="2" fillId="0" borderId="38" xfId="0" applyFont="1" applyFill="1" applyBorder="1" applyAlignment="1" applyProtection="1">
      <alignment horizontal="center" vertical="center" shrinkToFit="1"/>
      <protection/>
    </xf>
    <xf numFmtId="0" fontId="63" fillId="0" borderId="42" xfId="45" applyFont="1" applyBorder="1" applyAlignment="1">
      <alignment horizontal="center" vertical="center" shrinkToFit="1"/>
      <protection/>
    </xf>
    <xf numFmtId="0" fontId="63" fillId="0" borderId="42" xfId="0" applyNumberFormat="1" applyFont="1" applyBorder="1" applyAlignment="1">
      <alignment horizontal="center" vertical="center"/>
    </xf>
    <xf numFmtId="0" fontId="63" fillId="0" borderId="24" xfId="0" applyNumberFormat="1" applyFont="1" applyBorder="1" applyAlignment="1">
      <alignment horizontal="center" vertical="center" wrapText="1"/>
    </xf>
    <xf numFmtId="0" fontId="64" fillId="0" borderId="12" xfId="40" applyFont="1" applyFill="1" applyBorder="1" applyAlignment="1">
      <alignment horizontal="center" vertical="center" shrinkToFit="1"/>
      <protection/>
    </xf>
    <xf numFmtId="0" fontId="2" fillId="0" borderId="10" xfId="0" applyFont="1" applyFill="1" applyBorder="1" applyAlignment="1" applyProtection="1">
      <alignment horizontal="left" vertical="center" shrinkToFit="1"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0" fillId="32" borderId="15" xfId="48" applyNumberFormat="1" applyFont="1" applyFill="1" applyBorder="1" applyAlignment="1">
      <alignment horizontal="center" vertical="center" shrinkToFit="1"/>
      <protection/>
    </xf>
    <xf numFmtId="0" fontId="0" fillId="32" borderId="40" xfId="0" applyNumberFormat="1" applyFont="1" applyFill="1" applyBorder="1" applyAlignment="1">
      <alignment horizontal="center" vertical="center" shrinkToFit="1"/>
    </xf>
    <xf numFmtId="0" fontId="64" fillId="0" borderId="18" xfId="43" applyFont="1" applyFill="1" applyBorder="1" applyAlignment="1">
      <alignment horizontal="center" vertical="center" shrinkToFit="1"/>
      <protection/>
    </xf>
    <xf numFmtId="0" fontId="63" fillId="0" borderId="18" xfId="40" applyNumberFormat="1" applyFont="1" applyFill="1" applyBorder="1" applyAlignment="1">
      <alignment horizontal="center" vertical="center" shrinkToFit="1"/>
      <protection/>
    </xf>
    <xf numFmtId="0" fontId="63" fillId="0" borderId="18" xfId="0" applyFont="1" applyFill="1" applyBorder="1" applyAlignment="1">
      <alignment horizontal="center" vertical="center"/>
    </xf>
    <xf numFmtId="0" fontId="63" fillId="0" borderId="18" xfId="44" applyNumberFormat="1" applyFont="1" applyFill="1" applyBorder="1" applyAlignment="1">
      <alignment horizontal="center" vertical="center" shrinkToFit="1"/>
      <protection/>
    </xf>
    <xf numFmtId="0" fontId="65" fillId="0" borderId="15" xfId="43" applyFont="1" applyFill="1" applyBorder="1" applyAlignment="1">
      <alignment horizontal="center" vertical="center" wrapText="1"/>
      <protection/>
    </xf>
    <xf numFmtId="0" fontId="63" fillId="33" borderId="18" xfId="0" applyFont="1" applyFill="1" applyBorder="1" applyAlignment="1">
      <alignment horizontal="center" vertical="center" wrapText="1"/>
    </xf>
    <xf numFmtId="0" fontId="63" fillId="33" borderId="18" xfId="0" applyNumberFormat="1" applyFont="1" applyFill="1" applyBorder="1" applyAlignment="1">
      <alignment horizontal="center" vertical="center" wrapText="1"/>
    </xf>
    <xf numFmtId="0" fontId="64" fillId="33" borderId="17" xfId="40" applyFont="1" applyFill="1" applyBorder="1" applyAlignment="1">
      <alignment horizontal="center" vertical="center" shrinkToFit="1"/>
      <protection/>
    </xf>
    <xf numFmtId="0" fontId="63" fillId="33" borderId="18" xfId="0" applyFont="1" applyFill="1" applyBorder="1" applyAlignment="1">
      <alignment horizontal="center" vertical="center"/>
    </xf>
    <xf numFmtId="0" fontId="63" fillId="33" borderId="18" xfId="0" applyNumberFormat="1" applyFont="1" applyFill="1" applyBorder="1" applyAlignment="1">
      <alignment horizontal="center" vertical="center"/>
    </xf>
    <xf numFmtId="0" fontId="63" fillId="33" borderId="19" xfId="0" applyFont="1" applyFill="1" applyBorder="1" applyAlignment="1">
      <alignment horizontal="center" vertical="center"/>
    </xf>
    <xf numFmtId="0" fontId="63" fillId="33" borderId="20" xfId="47" applyFont="1" applyFill="1" applyBorder="1" applyAlignment="1">
      <alignment horizontal="center" vertical="center" shrinkToFit="1"/>
      <protection/>
    </xf>
    <xf numFmtId="0" fontId="63" fillId="33" borderId="20" xfId="0" applyNumberFormat="1" applyFont="1" applyFill="1" applyBorder="1" applyAlignment="1">
      <alignment horizontal="center" vertical="center"/>
    </xf>
    <xf numFmtId="0" fontId="64" fillId="33" borderId="21" xfId="40" applyFont="1" applyFill="1" applyBorder="1" applyAlignment="1">
      <alignment horizontal="center" vertical="center" shrinkToFit="1"/>
      <protection/>
    </xf>
    <xf numFmtId="0" fontId="63" fillId="33" borderId="18" xfId="0" applyFont="1" applyFill="1" applyBorder="1" applyAlignment="1">
      <alignment vertical="center"/>
    </xf>
    <xf numFmtId="0" fontId="63" fillId="33" borderId="17" xfId="0" applyFont="1" applyFill="1" applyBorder="1" applyAlignment="1">
      <alignment vertical="center"/>
    </xf>
    <xf numFmtId="2" fontId="63" fillId="0" borderId="10" xfId="0" applyNumberFormat="1" applyFont="1" applyBorder="1" applyAlignment="1">
      <alignment horizontal="center" vertical="center" wrapText="1"/>
    </xf>
    <xf numFmtId="2" fontId="63" fillId="0" borderId="10" xfId="0" applyNumberFormat="1" applyFont="1" applyBorder="1" applyAlignment="1">
      <alignment horizontal="center" vertical="center"/>
    </xf>
    <xf numFmtId="0" fontId="2" fillId="32" borderId="43" xfId="49" applyFont="1" applyFill="1" applyBorder="1" applyAlignment="1">
      <alignment horizontal="center" vertical="center" shrinkToFit="1"/>
      <protection/>
    </xf>
    <xf numFmtId="0" fontId="2" fillId="12" borderId="37" xfId="49" applyFont="1" applyFill="1" applyBorder="1" applyAlignment="1">
      <alignment horizontal="center" vertical="center" shrinkToFit="1"/>
      <protection/>
    </xf>
    <xf numFmtId="0" fontId="0" fillId="12" borderId="15" xfId="0" applyFill="1" applyBorder="1" applyAlignment="1">
      <alignment horizontal="center" vertical="center" wrapText="1"/>
    </xf>
    <xf numFmtId="0" fontId="0" fillId="12" borderId="15" xfId="48" applyNumberFormat="1" applyFont="1" applyFill="1" applyBorder="1" applyAlignment="1">
      <alignment horizontal="center" vertical="center" shrinkToFit="1"/>
      <protection/>
    </xf>
    <xf numFmtId="0" fontId="64" fillId="12" borderId="38" xfId="40" applyFont="1" applyFill="1" applyBorder="1" applyAlignment="1">
      <alignment horizontal="center" vertical="center" shrinkToFit="1"/>
      <protection/>
    </xf>
    <xf numFmtId="0" fontId="0" fillId="32" borderId="15" xfId="0" applyFont="1" applyFill="1" applyBorder="1" applyAlignment="1">
      <alignment horizontal="center" vertical="center" wrapText="1"/>
    </xf>
    <xf numFmtId="0" fontId="2" fillId="32" borderId="38" xfId="40" applyFont="1" applyFill="1" applyBorder="1" applyAlignment="1">
      <alignment horizontal="center" vertical="center" shrinkToFit="1"/>
      <protection/>
    </xf>
    <xf numFmtId="0" fontId="0" fillId="34" borderId="15" xfId="48" applyNumberFormat="1" applyFont="1" applyFill="1" applyBorder="1" applyAlignment="1">
      <alignment horizontal="center" vertical="center" shrinkToFit="1"/>
      <protection/>
    </xf>
    <xf numFmtId="0" fontId="2" fillId="34" borderId="21" xfId="40" applyFont="1" applyFill="1" applyBorder="1" applyAlignment="1">
      <alignment horizontal="center" vertical="center" shrinkToFit="1"/>
      <protection/>
    </xf>
    <xf numFmtId="0" fontId="0" fillId="0" borderId="44" xfId="0" applyBorder="1" applyAlignment="1">
      <alignment vertical="center"/>
    </xf>
    <xf numFmtId="0" fontId="19" fillId="0" borderId="0" xfId="0" applyFont="1" applyFill="1" applyBorder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 shrinkToFit="1"/>
      <protection/>
    </xf>
    <xf numFmtId="0" fontId="19" fillId="0" borderId="0" xfId="0" applyFont="1" applyBorder="1" applyAlignment="1">
      <alignment vertical="top" wrapText="1"/>
    </xf>
    <xf numFmtId="0" fontId="19" fillId="0" borderId="0" xfId="44" applyFont="1" applyFill="1" applyBorder="1" applyAlignment="1" applyProtection="1">
      <alignment vertical="center" shrinkToFit="1"/>
      <protection/>
    </xf>
    <xf numFmtId="0" fontId="19" fillId="0" borderId="0" xfId="42" applyFont="1" applyFill="1" applyBorder="1" applyAlignment="1" applyProtection="1">
      <alignment vertical="center"/>
      <protection/>
    </xf>
    <xf numFmtId="0" fontId="20" fillId="0" borderId="0" xfId="40" applyFont="1" applyFill="1" applyBorder="1" applyAlignment="1">
      <alignment horizontal="left" vertical="center" shrinkToFit="1"/>
      <protection/>
    </xf>
    <xf numFmtId="0" fontId="19" fillId="0" borderId="0" xfId="0" applyFont="1" applyBorder="1" applyAlignment="1">
      <alignment vertical="center"/>
    </xf>
    <xf numFmtId="0" fontId="20" fillId="0" borderId="0" xfId="48" applyFont="1" applyFill="1" applyBorder="1" applyAlignment="1">
      <alignment horizontal="left" vertical="center" shrinkToFi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9" fillId="0" borderId="0" xfId="45" applyFont="1" applyBorder="1" applyAlignment="1">
      <alignment horizontal="left" shrinkToFit="1"/>
      <protection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center"/>
    </xf>
    <xf numFmtId="0" fontId="19" fillId="0" borderId="0" xfId="45" applyFont="1" applyBorder="1" applyAlignment="1">
      <alignment horizontal="right" vertical="center" shrinkToFit="1"/>
      <protection/>
    </xf>
    <xf numFmtId="0" fontId="20" fillId="0" borderId="0" xfId="43" applyFont="1" applyFill="1" applyBorder="1" applyAlignment="1">
      <alignment horizontal="left" vertical="center" shrinkToFit="1"/>
      <protection/>
    </xf>
    <xf numFmtId="0" fontId="19" fillId="0" borderId="0" xfId="45" applyFont="1" applyBorder="1" applyAlignment="1">
      <alignment vertical="center" shrinkToFit="1"/>
      <protection/>
    </xf>
    <xf numFmtId="0" fontId="19" fillId="0" borderId="0" xfId="45" applyFont="1" applyBorder="1" applyAlignment="1">
      <alignment shrinkToFit="1"/>
      <protection/>
    </xf>
    <xf numFmtId="0" fontId="19" fillId="0" borderId="0" xfId="0" applyFont="1" applyFill="1" applyBorder="1" applyAlignment="1" applyProtection="1">
      <alignment vertical="center" shrinkToFit="1"/>
      <protection locked="0"/>
    </xf>
    <xf numFmtId="0" fontId="19" fillId="0" borderId="0" xfId="46" applyFont="1" applyBorder="1" applyAlignment="1">
      <alignment vertical="center"/>
      <protection/>
    </xf>
    <xf numFmtId="0" fontId="19" fillId="0" borderId="0" xfId="45" applyFont="1" applyBorder="1" applyAlignment="1">
      <alignment/>
      <protection/>
    </xf>
    <xf numFmtId="0" fontId="2" fillId="0" borderId="15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19" fillId="0" borderId="0" xfId="0" applyFont="1" applyFill="1" applyBorder="1" applyAlignment="1">
      <alignment vertical="top" wrapText="1"/>
    </xf>
    <xf numFmtId="0" fontId="19" fillId="0" borderId="0" xfId="46" applyFont="1" applyFill="1" applyBorder="1" applyAlignment="1">
      <alignment vertical="center"/>
      <protection/>
    </xf>
    <xf numFmtId="0" fontId="19" fillId="0" borderId="0" xfId="45" applyFont="1" applyFill="1" applyBorder="1" applyAlignment="1">
      <alignment/>
      <protection/>
    </xf>
    <xf numFmtId="0" fontId="0" fillId="0" borderId="0" xfId="0" applyBorder="1" applyAlignment="1">
      <alignment vertical="center"/>
    </xf>
    <xf numFmtId="0" fontId="19" fillId="0" borderId="0" xfId="0" applyFont="1" applyFill="1" applyBorder="1" applyAlignment="1" applyProtection="1">
      <alignment vertical="center" wrapText="1" shrinkToFit="1"/>
      <protection/>
    </xf>
    <xf numFmtId="0" fontId="63" fillId="0" borderId="24" xfId="0" applyFont="1" applyBorder="1" applyAlignment="1">
      <alignment vertical="center"/>
    </xf>
    <xf numFmtId="0" fontId="63" fillId="0" borderId="24" xfId="0" applyNumberFormat="1" applyFont="1" applyBorder="1" applyAlignment="1">
      <alignment vertical="center"/>
    </xf>
    <xf numFmtId="0" fontId="63" fillId="0" borderId="27" xfId="0" applyFont="1" applyBorder="1" applyAlignment="1">
      <alignment vertical="center"/>
    </xf>
    <xf numFmtId="0" fontId="63" fillId="0" borderId="12" xfId="40" applyFont="1" applyFill="1" applyBorder="1" applyAlignment="1">
      <alignment horizontal="center" vertical="center" shrinkToFit="1"/>
      <protection/>
    </xf>
    <xf numFmtId="0" fontId="63" fillId="0" borderId="15" xfId="0" applyFont="1" applyBorder="1" applyAlignment="1">
      <alignment horizontal="center" vertical="center" shrinkToFit="1"/>
    </xf>
    <xf numFmtId="0" fontId="64" fillId="33" borderId="10" xfId="43" applyFont="1" applyFill="1" applyBorder="1" applyAlignment="1">
      <alignment horizontal="center" vertical="center" shrinkToFit="1"/>
      <protection/>
    </xf>
    <xf numFmtId="0" fontId="63" fillId="33" borderId="10" xfId="40" applyNumberFormat="1" applyFont="1" applyFill="1" applyBorder="1" applyAlignment="1">
      <alignment horizontal="center" vertical="center" shrinkToFit="1"/>
      <protection/>
    </xf>
    <xf numFmtId="0" fontId="63" fillId="33" borderId="10" xfId="0" applyFont="1" applyFill="1" applyBorder="1" applyAlignment="1">
      <alignment horizontal="center" vertical="center"/>
    </xf>
    <xf numFmtId="0" fontId="63" fillId="33" borderId="10" xfId="0" applyNumberFormat="1" applyFont="1" applyFill="1" applyBorder="1" applyAlignment="1">
      <alignment horizontal="center" vertical="center"/>
    </xf>
    <xf numFmtId="0" fontId="63" fillId="33" borderId="12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8" xfId="0" applyNumberFormat="1" applyFont="1" applyFill="1" applyBorder="1" applyAlignment="1">
      <alignment horizontal="center" vertical="center"/>
    </xf>
    <xf numFmtId="0" fontId="2" fillId="32" borderId="0" xfId="49" applyFont="1" applyFill="1" applyBorder="1" applyAlignment="1">
      <alignment horizontal="center" vertical="center" shrinkToFit="1"/>
      <protection/>
    </xf>
    <xf numFmtId="0" fontId="0" fillId="32" borderId="0" xfId="44" applyNumberFormat="1" applyFont="1" applyFill="1" applyBorder="1" applyAlignment="1">
      <alignment horizontal="center" vertical="center" shrinkToFit="1"/>
      <protection/>
    </xf>
    <xf numFmtId="0" fontId="2" fillId="32" borderId="0" xfId="44" applyFont="1" applyFill="1" applyBorder="1" applyAlignment="1">
      <alignment horizontal="center" vertical="center" shrinkToFit="1"/>
      <protection/>
    </xf>
    <xf numFmtId="0" fontId="0" fillId="32" borderId="0" xfId="0" applyFill="1" applyBorder="1" applyAlignment="1">
      <alignment horizontal="center" vertical="center"/>
    </xf>
    <xf numFmtId="0" fontId="0" fillId="32" borderId="0" xfId="0" applyNumberFormat="1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/>
    </xf>
    <xf numFmtId="0" fontId="11" fillId="32" borderId="0" xfId="0" applyNumberFormat="1" applyFont="1" applyFill="1" applyBorder="1" applyAlignment="1">
      <alignment horizontal="center" vertical="center" textRotation="255"/>
    </xf>
    <xf numFmtId="0" fontId="2" fillId="32" borderId="0" xfId="43" applyFont="1" applyFill="1" applyBorder="1" applyAlignment="1">
      <alignment horizontal="center" vertical="center" wrapText="1"/>
      <protection/>
    </xf>
    <xf numFmtId="0" fontId="0" fillId="32" borderId="0" xfId="0" applyFill="1" applyBorder="1" applyAlignment="1">
      <alignment horizontal="center" vertical="center" wrapText="1"/>
    </xf>
    <xf numFmtId="0" fontId="63" fillId="0" borderId="0" xfId="48" applyFont="1" applyBorder="1" applyAlignment="1">
      <alignment horizontal="center" vertical="center" shrinkToFit="1"/>
      <protection/>
    </xf>
    <xf numFmtId="0" fontId="63" fillId="0" borderId="0" xfId="48" applyNumberFormat="1" applyFont="1" applyBorder="1" applyAlignment="1">
      <alignment horizontal="center" vertical="center" shrinkToFit="1"/>
      <protection/>
    </xf>
    <xf numFmtId="0" fontId="64" fillId="0" borderId="0" xfId="40" applyFont="1" applyFill="1" applyBorder="1" applyAlignment="1">
      <alignment horizontal="center" vertical="center" shrinkToFit="1"/>
      <protection/>
    </xf>
    <xf numFmtId="0" fontId="63" fillId="0" borderId="0" xfId="0" applyFont="1" applyBorder="1" applyAlignment="1">
      <alignment horizontal="center" vertical="center" wrapText="1"/>
    </xf>
    <xf numFmtId="0" fontId="63" fillId="0" borderId="0" xfId="0" applyNumberFormat="1" applyFont="1" applyBorder="1" applyAlignment="1">
      <alignment horizontal="center" vertical="center"/>
    </xf>
    <xf numFmtId="0" fontId="63" fillId="32" borderId="0" xfId="48" applyFont="1" applyFill="1" applyBorder="1" applyAlignment="1">
      <alignment horizontal="center" vertical="center" shrinkToFit="1"/>
      <protection/>
    </xf>
    <xf numFmtId="0" fontId="63" fillId="0" borderId="0" xfId="48" applyNumberFormat="1" applyFont="1" applyBorder="1" applyAlignment="1">
      <alignment horizontal="center" vertical="center"/>
      <protection/>
    </xf>
    <xf numFmtId="0" fontId="63" fillId="0" borderId="0" xfId="43" applyFont="1" applyFill="1" applyBorder="1" applyAlignment="1">
      <alignment horizontal="center" vertical="center" wrapText="1"/>
      <protection/>
    </xf>
    <xf numFmtId="0" fontId="63" fillId="0" borderId="0" xfId="0" applyNumberFormat="1" applyFont="1" applyBorder="1" applyAlignment="1">
      <alignment horizontal="center" vertical="center" wrapText="1"/>
    </xf>
    <xf numFmtId="0" fontId="63" fillId="0" borderId="0" xfId="40" applyNumberFormat="1" applyFont="1" applyFill="1" applyBorder="1" applyAlignment="1">
      <alignment horizontal="center" vertical="center" shrinkToFit="1"/>
      <protection/>
    </xf>
    <xf numFmtId="0" fontId="63" fillId="0" borderId="0" xfId="0" applyFont="1" applyBorder="1" applyAlignment="1">
      <alignment horizontal="center" vertical="center" shrinkToFit="1"/>
    </xf>
    <xf numFmtId="0" fontId="63" fillId="0" borderId="0" xfId="0" applyFont="1" applyBorder="1" applyAlignment="1">
      <alignment horizontal="center" vertical="center"/>
    </xf>
    <xf numFmtId="0" fontId="63" fillId="0" borderId="0" xfId="40" applyNumberFormat="1" applyFont="1" applyFill="1" applyBorder="1" applyAlignment="1">
      <alignment horizontal="center" vertical="center"/>
      <protection/>
    </xf>
    <xf numFmtId="0" fontId="63" fillId="0" borderId="0" xfId="48" applyFont="1" applyFill="1" applyBorder="1" applyAlignment="1">
      <alignment horizontal="center" vertical="center" shrinkToFit="1"/>
      <protection/>
    </xf>
    <xf numFmtId="0" fontId="63" fillId="0" borderId="0" xfId="48" applyNumberFormat="1" applyFont="1" applyBorder="1" applyAlignment="1" applyProtection="1">
      <alignment horizontal="center" vertical="center" shrinkToFit="1"/>
      <protection/>
    </xf>
    <xf numFmtId="0" fontId="63" fillId="0" borderId="0" xfId="45" applyFont="1" applyBorder="1" applyAlignment="1">
      <alignment horizontal="center" vertical="center" shrinkToFit="1"/>
      <protection/>
    </xf>
    <xf numFmtId="0" fontId="64" fillId="0" borderId="0" xfId="43" applyFont="1" applyFill="1" applyBorder="1" applyAlignment="1">
      <alignment horizontal="center" vertical="center" shrinkToFit="1"/>
      <protection/>
    </xf>
    <xf numFmtId="0" fontId="63" fillId="0" borderId="0" xfId="47" applyFont="1" applyBorder="1" applyAlignment="1">
      <alignment horizontal="center" vertical="center" shrinkToFit="1"/>
      <protection/>
    </xf>
    <xf numFmtId="0" fontId="64" fillId="0" borderId="0" xfId="40" applyFont="1" applyBorder="1" applyAlignment="1">
      <alignment horizontal="center" vertical="center" shrinkToFit="1"/>
      <protection/>
    </xf>
    <xf numFmtId="0" fontId="63" fillId="0" borderId="0" xfId="0" applyFont="1" applyFill="1" applyBorder="1" applyAlignment="1">
      <alignment horizontal="center" vertical="center"/>
    </xf>
    <xf numFmtId="0" fontId="63" fillId="0" borderId="0" xfId="44" applyNumberFormat="1" applyFont="1" applyFill="1" applyBorder="1" applyAlignment="1">
      <alignment horizontal="center" vertical="center" shrinkToFit="1"/>
      <protection/>
    </xf>
    <xf numFmtId="0" fontId="2" fillId="0" borderId="0" xfId="4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2" fillId="0" borderId="0" xfId="40" applyFont="1" applyBorder="1" applyAlignment="1">
      <alignment horizontal="center" vertical="center" shrinkToFit="1"/>
      <protection/>
    </xf>
    <xf numFmtId="0" fontId="2" fillId="0" borderId="0" xfId="49" applyFont="1" applyFill="1" applyBorder="1" applyAlignment="1">
      <alignment horizontal="center" vertical="center" wrapText="1"/>
      <protection/>
    </xf>
    <xf numFmtId="0" fontId="63" fillId="32" borderId="0" xfId="0" applyNumberFormat="1" applyFont="1" applyFill="1" applyBorder="1" applyAlignment="1">
      <alignment horizontal="center" vertical="center" wrapText="1"/>
    </xf>
    <xf numFmtId="0" fontId="64" fillId="32" borderId="0" xfId="40" applyFont="1" applyFill="1" applyBorder="1" applyAlignment="1">
      <alignment horizontal="center" vertical="center" shrinkToFit="1"/>
      <protection/>
    </xf>
    <xf numFmtId="0" fontId="63" fillId="32" borderId="0" xfId="48" applyNumberFormat="1" applyFont="1" applyFill="1" applyBorder="1" applyAlignment="1">
      <alignment horizontal="center" vertical="center" shrinkToFit="1"/>
      <protection/>
    </xf>
    <xf numFmtId="2" fontId="63" fillId="0" borderId="0" xfId="0" applyNumberFormat="1" applyFont="1" applyBorder="1" applyAlignment="1">
      <alignment horizontal="center" vertical="center" wrapText="1"/>
    </xf>
    <xf numFmtId="0" fontId="63" fillId="32" borderId="0" xfId="0" applyNumberFormat="1" applyFont="1" applyFill="1" applyBorder="1" applyAlignment="1">
      <alignment horizontal="center" vertical="center"/>
    </xf>
    <xf numFmtId="0" fontId="63" fillId="32" borderId="0" xfId="40" applyNumberFormat="1" applyFont="1" applyFill="1" applyBorder="1" applyAlignment="1">
      <alignment horizontal="center" vertical="center"/>
      <protection/>
    </xf>
    <xf numFmtId="0" fontId="63" fillId="0" borderId="0" xfId="45" applyFont="1" applyBorder="1" applyAlignment="1">
      <alignment vertical="center" wrapText="1"/>
      <protection/>
    </xf>
    <xf numFmtId="0" fontId="63" fillId="0" borderId="0" xfId="49" applyFont="1" applyFill="1" applyBorder="1" applyAlignment="1">
      <alignment vertical="center" wrapText="1"/>
      <protection/>
    </xf>
    <xf numFmtId="0" fontId="63" fillId="0" borderId="0" xfId="43" applyFont="1" applyFill="1" applyBorder="1" applyAlignment="1">
      <alignment vertical="center" wrapText="1"/>
      <protection/>
    </xf>
    <xf numFmtId="0" fontId="63" fillId="0" borderId="0" xfId="45" applyFont="1" applyFill="1" applyBorder="1" applyAlignment="1">
      <alignment vertical="center" wrapText="1"/>
      <protection/>
    </xf>
    <xf numFmtId="0" fontId="0" fillId="32" borderId="0" xfId="0" applyFill="1" applyBorder="1" applyAlignment="1">
      <alignment vertical="center" wrapText="1"/>
    </xf>
    <xf numFmtId="0" fontId="0" fillId="32" borderId="0" xfId="0" applyFont="1" applyFill="1" applyBorder="1" applyAlignment="1">
      <alignment vertical="center" wrapText="1"/>
    </xf>
    <xf numFmtId="0" fontId="64" fillId="0" borderId="0" xfId="38" applyFont="1" applyFill="1" applyBorder="1" applyAlignment="1">
      <alignment vertical="center" wrapText="1"/>
      <protection/>
    </xf>
    <xf numFmtId="0" fontId="63" fillId="0" borderId="0" xfId="0" applyFont="1" applyBorder="1" applyAlignment="1">
      <alignment vertical="center" wrapText="1"/>
    </xf>
    <xf numFmtId="0" fontId="64" fillId="0" borderId="0" xfId="38" applyFont="1" applyFill="1" applyBorder="1" applyAlignment="1">
      <alignment vertical="center"/>
      <protection/>
    </xf>
    <xf numFmtId="0" fontId="66" fillId="32" borderId="10" xfId="48" applyFont="1" applyFill="1" applyBorder="1" applyAlignment="1">
      <alignment horizontal="center" vertical="center" shrinkToFit="1"/>
      <protection/>
    </xf>
    <xf numFmtId="0" fontId="66" fillId="32" borderId="10" xfId="0" applyNumberFormat="1" applyFont="1" applyFill="1" applyBorder="1" applyAlignment="1">
      <alignment vertical="center"/>
    </xf>
    <xf numFmtId="0" fontId="66" fillId="32" borderId="17" xfId="40" applyFont="1" applyFill="1" applyBorder="1" applyAlignment="1">
      <alignment horizontal="center" vertical="center" shrinkToFit="1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5" xfId="46" applyFont="1" applyFill="1" applyBorder="1" applyAlignment="1">
      <alignment horizontal="center" vertical="center"/>
      <protection/>
    </xf>
    <xf numFmtId="0" fontId="0" fillId="0" borderId="38" xfId="46" applyNumberFormat="1" applyFont="1" applyFill="1" applyBorder="1" applyAlignment="1">
      <alignment horizontal="center" vertical="center"/>
      <protection/>
    </xf>
    <xf numFmtId="0" fontId="0" fillId="0" borderId="12" xfId="46" applyNumberFormat="1" applyFont="1" applyFill="1" applyBorder="1" applyAlignment="1">
      <alignment horizontal="center" vertical="center"/>
      <protection/>
    </xf>
    <xf numFmtId="0" fontId="0" fillId="0" borderId="10" xfId="46" applyFont="1" applyFill="1" applyBorder="1" applyAlignment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3" fillId="0" borderId="10" xfId="0" applyNumberFormat="1" applyFont="1" applyFill="1" applyBorder="1" applyAlignment="1">
      <alignment vertical="center"/>
    </xf>
    <xf numFmtId="0" fontId="63" fillId="0" borderId="12" xfId="0" applyFont="1" applyFill="1" applyBorder="1" applyAlignment="1">
      <alignment vertical="center"/>
    </xf>
    <xf numFmtId="0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20" xfId="0" applyNumberFormat="1" applyFont="1" applyFill="1" applyBorder="1" applyAlignment="1">
      <alignment horizontal="center" vertical="center"/>
    </xf>
    <xf numFmtId="0" fontId="63" fillId="0" borderId="45" xfId="0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 wrapText="1"/>
    </xf>
    <xf numFmtId="0" fontId="63" fillId="0" borderId="15" xfId="0" applyNumberFormat="1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63" fillId="0" borderId="18" xfId="0" applyNumberFormat="1" applyFont="1" applyFill="1" applyBorder="1" applyAlignment="1">
      <alignment horizontal="center" vertical="center" wrapText="1"/>
    </xf>
    <xf numFmtId="0" fontId="63" fillId="0" borderId="15" xfId="0" applyNumberFormat="1" applyFont="1" applyFill="1" applyBorder="1" applyAlignment="1">
      <alignment horizontal="center" vertical="center"/>
    </xf>
    <xf numFmtId="0" fontId="63" fillId="0" borderId="15" xfId="45" applyFont="1" applyFill="1" applyBorder="1" applyAlignment="1">
      <alignment horizontal="center" vertical="center" shrinkToFit="1"/>
      <protection/>
    </xf>
    <xf numFmtId="2" fontId="63" fillId="0" borderId="15" xfId="0" applyNumberFormat="1" applyFont="1" applyFill="1" applyBorder="1" applyAlignment="1">
      <alignment horizontal="center" vertical="center" wrapText="1"/>
    </xf>
    <xf numFmtId="0" fontId="63" fillId="0" borderId="20" xfId="0" applyNumberFormat="1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/>
    </xf>
    <xf numFmtId="0" fontId="63" fillId="0" borderId="20" xfId="47" applyFont="1" applyFill="1" applyBorder="1" applyAlignment="1">
      <alignment horizontal="center" vertical="center" shrinkToFit="1"/>
      <protection/>
    </xf>
    <xf numFmtId="0" fontId="63" fillId="0" borderId="24" xfId="0" applyFont="1" applyFill="1" applyBorder="1" applyAlignment="1">
      <alignment horizontal="center" vertical="center"/>
    </xf>
    <xf numFmtId="0" fontId="2" fillId="0" borderId="21" xfId="40" applyFont="1" applyFill="1" applyBorder="1" applyAlignment="1">
      <alignment horizontal="center" vertical="center" shrinkToFit="1"/>
      <protection/>
    </xf>
    <xf numFmtId="0" fontId="63" fillId="0" borderId="24" xfId="0" applyNumberFormat="1" applyFont="1" applyFill="1" applyBorder="1" applyAlignment="1">
      <alignment horizontal="center" vertical="center"/>
    </xf>
    <xf numFmtId="0" fontId="0" fillId="0" borderId="10" xfId="48" applyFont="1" applyFill="1" applyBorder="1" applyAlignment="1">
      <alignment horizontal="center" vertical="center" shrinkToFit="1"/>
      <protection/>
    </xf>
    <xf numFmtId="0" fontId="0" fillId="32" borderId="20" xfId="0" applyFont="1" applyFill="1" applyBorder="1" applyAlignment="1">
      <alignment horizontal="center" vertical="center"/>
    </xf>
    <xf numFmtId="0" fontId="2" fillId="0" borderId="16" xfId="40" applyFont="1" applyFill="1" applyBorder="1" applyAlignment="1">
      <alignment horizontal="center" vertical="center" shrinkToFit="1"/>
      <protection/>
    </xf>
    <xf numFmtId="0" fontId="0" fillId="0" borderId="21" xfId="40" applyFont="1" applyFill="1" applyBorder="1" applyAlignment="1">
      <alignment horizontal="center" vertical="center" shrinkToFit="1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0" fillId="32" borderId="15" xfId="46" applyFont="1" applyFill="1" applyBorder="1" applyAlignment="1">
      <alignment horizontal="center" vertical="center"/>
      <protection/>
    </xf>
    <xf numFmtId="0" fontId="0" fillId="32" borderId="38" xfId="46" applyNumberFormat="1" applyFont="1" applyFill="1" applyBorder="1" applyAlignment="1">
      <alignment horizontal="center" vertical="center"/>
      <protection/>
    </xf>
    <xf numFmtId="0" fontId="0" fillId="32" borderId="10" xfId="46" applyFont="1" applyFill="1" applyBorder="1" applyAlignment="1">
      <alignment horizontal="center" vertical="center"/>
      <protection/>
    </xf>
    <xf numFmtId="0" fontId="0" fillId="32" borderId="12" xfId="46" applyNumberFormat="1" applyFont="1" applyFill="1" applyBorder="1" applyAlignment="1">
      <alignment horizontal="center" vertical="center"/>
      <protection/>
    </xf>
    <xf numFmtId="0" fontId="0" fillId="32" borderId="10" xfId="0" applyFont="1" applyFill="1" applyBorder="1" applyAlignment="1">
      <alignment vertical="center"/>
    </xf>
    <xf numFmtId="0" fontId="2" fillId="32" borderId="17" xfId="40" applyFont="1" applyFill="1" applyBorder="1" applyAlignment="1">
      <alignment horizontal="center" vertical="center" shrinkToFit="1"/>
      <protection/>
    </xf>
    <xf numFmtId="0" fontId="0" fillId="32" borderId="10" xfId="48" applyFont="1" applyFill="1" applyBorder="1" applyAlignment="1">
      <alignment horizontal="center" vertical="center" shrinkToFit="1"/>
      <protection/>
    </xf>
    <xf numFmtId="0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40" applyNumberFormat="1" applyFont="1" applyFill="1" applyBorder="1" applyAlignment="1">
      <alignment horizontal="center" vertical="center" shrinkToFit="1"/>
      <protection/>
    </xf>
    <xf numFmtId="0" fontId="0" fillId="32" borderId="10" xfId="0" applyFont="1" applyFill="1" applyBorder="1" applyAlignment="1">
      <alignment vertical="center"/>
    </xf>
    <xf numFmtId="0" fontId="0" fillId="32" borderId="10" xfId="0" applyNumberFormat="1" applyFont="1" applyFill="1" applyBorder="1" applyAlignment="1">
      <alignment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7" xfId="40" applyFont="1" applyFill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top" wrapText="1"/>
    </xf>
    <xf numFmtId="0" fontId="0" fillId="32" borderId="24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7" xfId="40" applyFont="1" applyFill="1" applyBorder="1" applyAlignment="1">
      <alignment horizontal="center" vertical="center" shrinkToFit="1"/>
      <protection/>
    </xf>
    <xf numFmtId="0" fontId="0" fillId="32" borderId="24" xfId="46" applyFont="1" applyFill="1" applyBorder="1" applyAlignment="1">
      <alignment horizontal="center" vertical="center"/>
      <protection/>
    </xf>
    <xf numFmtId="0" fontId="0" fillId="32" borderId="27" xfId="46" applyNumberFormat="1" applyFont="1" applyFill="1" applyBorder="1" applyAlignment="1">
      <alignment horizontal="center" vertical="center"/>
      <protection/>
    </xf>
    <xf numFmtId="0" fontId="0" fillId="32" borderId="18" xfId="48" applyFont="1" applyFill="1" applyBorder="1" applyAlignment="1">
      <alignment horizontal="center" vertical="center" shrinkToFit="1"/>
      <protection/>
    </xf>
    <xf numFmtId="0" fontId="0" fillId="32" borderId="20" xfId="0" applyFont="1" applyFill="1" applyBorder="1" applyAlignment="1">
      <alignment vertical="center"/>
    </xf>
    <xf numFmtId="0" fontId="0" fillId="32" borderId="20" xfId="0" applyNumberFormat="1" applyFont="1" applyFill="1" applyBorder="1" applyAlignment="1">
      <alignment vertical="center"/>
    </xf>
    <xf numFmtId="0" fontId="0" fillId="32" borderId="21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2" borderId="12" xfId="46" applyNumberFormat="1" applyFont="1" applyFill="1" applyBorder="1" applyAlignment="1">
      <alignment horizontal="center" vertical="center"/>
      <protection/>
    </xf>
    <xf numFmtId="0" fontId="0" fillId="32" borderId="20" xfId="0" applyNumberFormat="1" applyFont="1" applyFill="1" applyBorder="1" applyAlignment="1">
      <alignment horizontal="center" vertical="center"/>
    </xf>
    <xf numFmtId="0" fontId="0" fillId="0" borderId="13" xfId="49" applyFont="1" applyFill="1" applyBorder="1" applyAlignment="1">
      <alignment horizontal="center" vertical="center" shrinkToFit="1"/>
      <protection/>
    </xf>
    <xf numFmtId="0" fontId="0" fillId="0" borderId="20" xfId="44" applyNumberFormat="1" applyFont="1" applyFill="1" applyBorder="1" applyAlignment="1">
      <alignment horizontal="center" vertical="center" shrinkToFit="1"/>
      <protection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NumberFormat="1" applyFont="1" applyFill="1" applyBorder="1" applyAlignment="1">
      <alignment horizontal="center" vertical="center"/>
    </xf>
    <xf numFmtId="0" fontId="0" fillId="32" borderId="17" xfId="40" applyFont="1" applyFill="1" applyBorder="1" applyAlignment="1">
      <alignment horizontal="center" vertical="center" shrinkToFit="1"/>
      <protection/>
    </xf>
    <xf numFmtId="0" fontId="0" fillId="32" borderId="18" xfId="0" applyFont="1" applyFill="1" applyBorder="1" applyAlignment="1">
      <alignment horizontal="center" vertical="center"/>
    </xf>
    <xf numFmtId="0" fontId="0" fillId="32" borderId="18" xfId="0" applyNumberFormat="1" applyFont="1" applyFill="1" applyBorder="1" applyAlignment="1">
      <alignment horizontal="center" vertical="center"/>
    </xf>
    <xf numFmtId="0" fontId="0" fillId="32" borderId="20" xfId="0" applyFont="1" applyFill="1" applyBorder="1" applyAlignment="1">
      <alignment horizontal="center" vertical="center"/>
    </xf>
    <xf numFmtId="0" fontId="0" fillId="32" borderId="20" xfId="0" applyNumberFormat="1" applyFont="1" applyFill="1" applyBorder="1" applyAlignment="1">
      <alignment horizontal="center" vertical="center"/>
    </xf>
    <xf numFmtId="0" fontId="0" fillId="32" borderId="21" xfId="0" applyFont="1" applyFill="1" applyBorder="1" applyAlignment="1">
      <alignment horizontal="center" vertical="center"/>
    </xf>
    <xf numFmtId="0" fontId="0" fillId="32" borderId="24" xfId="0" applyFont="1" applyFill="1" applyBorder="1" applyAlignment="1">
      <alignment horizontal="center" vertical="center"/>
    </xf>
    <xf numFmtId="0" fontId="0" fillId="32" borderId="24" xfId="0" applyNumberFormat="1" applyFont="1" applyFill="1" applyBorder="1" applyAlignment="1">
      <alignment horizontal="center" vertical="center"/>
    </xf>
    <xf numFmtId="0" fontId="0" fillId="32" borderId="19" xfId="40" applyFont="1" applyFill="1" applyBorder="1" applyAlignment="1">
      <alignment horizontal="center" vertical="center" shrinkToFit="1"/>
      <protection/>
    </xf>
    <xf numFmtId="0" fontId="0" fillId="32" borderId="10" xfId="48" applyFont="1" applyFill="1" applyBorder="1" applyAlignment="1">
      <alignment horizontal="center" vertical="center" shrinkToFit="1"/>
      <protection/>
    </xf>
    <xf numFmtId="0" fontId="0" fillId="0" borderId="10" xfId="0" applyNumberFormat="1" applyBorder="1" applyAlignment="1">
      <alignment vertical="center"/>
    </xf>
    <xf numFmtId="0" fontId="63" fillId="0" borderId="15" xfId="0" applyFont="1" applyFill="1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40" applyFont="1" applyFill="1" applyBorder="1" applyAlignment="1">
      <alignment horizontal="center" vertical="center" shrinkToFit="1"/>
      <protection/>
    </xf>
    <xf numFmtId="0" fontId="0" fillId="0" borderId="12" xfId="40" applyFont="1" applyFill="1" applyBorder="1" applyAlignment="1">
      <alignment horizontal="center" vertical="center" shrinkToFit="1"/>
      <protection/>
    </xf>
    <xf numFmtId="0" fontId="0" fillId="32" borderId="16" xfId="40" applyFont="1" applyFill="1" applyBorder="1" applyAlignment="1">
      <alignment horizontal="center" vertical="center" shrinkToFit="1"/>
      <protection/>
    </xf>
    <xf numFmtId="0" fontId="0" fillId="32" borderId="21" xfId="40" applyFont="1" applyFill="1" applyBorder="1" applyAlignment="1">
      <alignment horizontal="center" vertical="center" shrinkToFit="1"/>
      <protection/>
    </xf>
    <xf numFmtId="0" fontId="0" fillId="0" borderId="15" xfId="48" applyFont="1" applyFill="1" applyBorder="1" applyAlignment="1">
      <alignment horizontal="center" vertical="center" shrinkToFi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32" borderId="18" xfId="0" applyNumberFormat="1" applyFont="1" applyFill="1" applyBorder="1" applyAlignment="1">
      <alignment horizontal="center" vertical="center"/>
    </xf>
    <xf numFmtId="0" fontId="0" fillId="32" borderId="10" xfId="0" applyNumberFormat="1" applyFont="1" applyFill="1" applyBorder="1" applyAlignment="1">
      <alignment horizontal="center" vertical="center" wrapText="1"/>
    </xf>
    <xf numFmtId="0" fontId="0" fillId="32" borderId="20" xfId="45" applyFont="1" applyFill="1" applyBorder="1" applyAlignment="1">
      <alignment horizontal="center" vertical="center" shrinkToFit="1"/>
      <protection/>
    </xf>
    <xf numFmtId="0" fontId="0" fillId="32" borderId="10" xfId="35" applyFont="1" applyFill="1" applyBorder="1" applyAlignment="1">
      <alignment horizontal="center" vertical="center"/>
      <protection/>
    </xf>
    <xf numFmtId="0" fontId="63" fillId="0" borderId="27" xfId="0" applyFont="1" applyFill="1" applyBorder="1" applyAlignment="1">
      <alignment horizontal="center" vertical="center"/>
    </xf>
    <xf numFmtId="0" fontId="2" fillId="32" borderId="13" xfId="43" applyFont="1" applyFill="1" applyBorder="1" applyAlignment="1">
      <alignment horizontal="center" vertical="center" wrapText="1"/>
      <protection/>
    </xf>
    <xf numFmtId="0" fontId="0" fillId="32" borderId="20" xfId="0" applyFill="1" applyBorder="1" applyAlignment="1">
      <alignment horizontal="center" vertical="center" wrapText="1"/>
    </xf>
    <xf numFmtId="0" fontId="0" fillId="32" borderId="15" xfId="48" applyNumberFormat="1" applyFont="1" applyFill="1" applyBorder="1" applyAlignment="1">
      <alignment horizontal="center" vertical="center"/>
      <protection/>
    </xf>
    <xf numFmtId="0" fontId="0" fillId="0" borderId="16" xfId="40" applyFont="1" applyFill="1" applyBorder="1" applyAlignment="1">
      <alignment horizontal="center" vertical="center" shrinkToFit="1"/>
      <protection/>
    </xf>
    <xf numFmtId="0" fontId="0" fillId="32" borderId="15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shrinkToFit="1"/>
    </xf>
    <xf numFmtId="0" fontId="63" fillId="0" borderId="10" xfId="38" applyFont="1" applyFill="1" applyBorder="1" applyAlignment="1">
      <alignment horizontal="center" vertical="center" shrinkToFit="1"/>
      <protection/>
    </xf>
    <xf numFmtId="0" fontId="64" fillId="0" borderId="12" xfId="0" applyFont="1" applyFill="1" applyBorder="1" applyAlignment="1">
      <alignment horizontal="center" vertical="center" shrinkToFit="1"/>
    </xf>
    <xf numFmtId="0" fontId="64" fillId="32" borderId="10" xfId="0" applyFont="1" applyFill="1" applyBorder="1" applyAlignment="1">
      <alignment horizontal="center" vertical="center" shrinkToFit="1"/>
    </xf>
    <xf numFmtId="0" fontId="63" fillId="32" borderId="10" xfId="38" applyFont="1" applyFill="1" applyBorder="1" applyAlignment="1">
      <alignment horizontal="center" vertical="center" shrinkToFit="1"/>
      <protection/>
    </xf>
    <xf numFmtId="0" fontId="64" fillId="32" borderId="12" xfId="0" applyFont="1" applyFill="1" applyBorder="1" applyAlignment="1">
      <alignment horizontal="center" vertical="center" shrinkToFit="1"/>
    </xf>
    <xf numFmtId="0" fontId="64" fillId="32" borderId="19" xfId="40" applyFont="1" applyFill="1" applyBorder="1" applyAlignment="1">
      <alignment horizontal="center" vertical="center" shrinkToFit="1"/>
      <protection/>
    </xf>
    <xf numFmtId="0" fontId="46" fillId="32" borderId="15" xfId="48" applyFont="1" applyFill="1" applyBorder="1" applyAlignment="1">
      <alignment horizontal="center" vertical="center" shrinkToFit="1"/>
      <protection/>
    </xf>
    <xf numFmtId="0" fontId="46" fillId="32" borderId="16" xfId="40" applyFont="1" applyFill="1" applyBorder="1" applyAlignment="1">
      <alignment horizontal="center" vertical="center" shrinkToFit="1"/>
      <protection/>
    </xf>
    <xf numFmtId="0" fontId="46" fillId="32" borderId="15" xfId="0" applyFont="1" applyFill="1" applyBorder="1" applyAlignment="1">
      <alignment horizontal="center" vertical="center" wrapText="1"/>
    </xf>
    <xf numFmtId="0" fontId="46" fillId="32" borderId="15" xfId="0" applyNumberFormat="1" applyFont="1" applyFill="1" applyBorder="1" applyAlignment="1">
      <alignment horizontal="center" vertical="center"/>
    </xf>
    <xf numFmtId="0" fontId="46" fillId="32" borderId="15" xfId="48" applyNumberFormat="1" applyFont="1" applyFill="1" applyBorder="1" applyAlignment="1">
      <alignment horizontal="center" vertical="center"/>
      <protection/>
    </xf>
    <xf numFmtId="0" fontId="46" fillId="32" borderId="15" xfId="0" applyFont="1" applyFill="1" applyBorder="1" applyAlignment="1">
      <alignment horizontal="center" vertical="center"/>
    </xf>
    <xf numFmtId="0" fontId="46" fillId="32" borderId="10" xfId="40" applyNumberFormat="1" applyFont="1" applyFill="1" applyBorder="1" applyAlignment="1">
      <alignment horizontal="center" vertical="center" shrinkToFit="1"/>
      <protection/>
    </xf>
    <xf numFmtId="0" fontId="46" fillId="32" borderId="17" xfId="40" applyFont="1" applyFill="1" applyBorder="1" applyAlignment="1">
      <alignment horizontal="center" vertical="center" shrinkToFit="1"/>
      <protection/>
    </xf>
    <xf numFmtId="0" fontId="46" fillId="32" borderId="10" xfId="0" applyFont="1" applyFill="1" applyBorder="1" applyAlignment="1">
      <alignment horizontal="center" vertical="center"/>
    </xf>
    <xf numFmtId="0" fontId="46" fillId="32" borderId="10" xfId="0" applyNumberFormat="1" applyFont="1" applyFill="1" applyBorder="1" applyAlignment="1">
      <alignment horizontal="center" vertical="center"/>
    </xf>
    <xf numFmtId="0" fontId="46" fillId="32" borderId="10" xfId="0" applyFont="1" applyFill="1" applyBorder="1" applyAlignment="1">
      <alignment horizontal="center" vertical="center" shrinkToFit="1"/>
    </xf>
    <xf numFmtId="0" fontId="46" fillId="32" borderId="10" xfId="48" applyFont="1" applyFill="1" applyBorder="1" applyAlignment="1">
      <alignment horizontal="center" vertical="center" shrinkToFit="1"/>
      <protection/>
    </xf>
    <xf numFmtId="0" fontId="46" fillId="32" borderId="10" xfId="0" applyFont="1" applyFill="1" applyBorder="1" applyAlignment="1">
      <alignment horizontal="center" vertical="center" wrapText="1"/>
    </xf>
    <xf numFmtId="0" fontId="46" fillId="32" borderId="10" xfId="0" applyNumberFormat="1" applyFont="1" applyFill="1" applyBorder="1" applyAlignment="1">
      <alignment vertical="center"/>
    </xf>
    <xf numFmtId="0" fontId="46" fillId="32" borderId="10" xfId="45" applyFont="1" applyFill="1" applyBorder="1" applyAlignment="1">
      <alignment horizontal="center" vertical="center" shrinkToFit="1"/>
      <protection/>
    </xf>
    <xf numFmtId="0" fontId="46" fillId="32" borderId="10" xfId="0" applyNumberFormat="1" applyFont="1" applyFill="1" applyBorder="1" applyAlignment="1">
      <alignment horizontal="center" vertical="center" wrapText="1"/>
    </xf>
    <xf numFmtId="0" fontId="46" fillId="32" borderId="10" xfId="0" applyFont="1" applyFill="1" applyBorder="1" applyAlignment="1">
      <alignment vertical="center"/>
    </xf>
    <xf numFmtId="0" fontId="46" fillId="32" borderId="12" xfId="0" applyFont="1" applyFill="1" applyBorder="1" applyAlignment="1">
      <alignment vertical="center"/>
    </xf>
    <xf numFmtId="0" fontId="46" fillId="32" borderId="10" xfId="43" applyFont="1" applyFill="1" applyBorder="1" applyAlignment="1">
      <alignment horizontal="center" vertical="center" shrinkToFit="1"/>
      <protection/>
    </xf>
    <xf numFmtId="0" fontId="46" fillId="32" borderId="18" xfId="0" applyFont="1" applyFill="1" applyBorder="1" applyAlignment="1">
      <alignment horizontal="center" vertical="center"/>
    </xf>
    <xf numFmtId="0" fontId="46" fillId="32" borderId="18" xfId="0" applyNumberFormat="1" applyFont="1" applyFill="1" applyBorder="1" applyAlignment="1">
      <alignment horizontal="center" vertical="center"/>
    </xf>
    <xf numFmtId="0" fontId="46" fillId="32" borderId="12" xfId="0" applyFont="1" applyFill="1" applyBorder="1" applyAlignment="1">
      <alignment horizontal="center" vertical="center"/>
    </xf>
    <xf numFmtId="0" fontId="46" fillId="32" borderId="17" xfId="0" applyFont="1" applyFill="1" applyBorder="1" applyAlignment="1">
      <alignment horizontal="center" vertical="center"/>
    </xf>
    <xf numFmtId="182" fontId="46" fillId="32" borderId="18" xfId="0" applyNumberFormat="1" applyFont="1" applyFill="1" applyBorder="1" applyAlignment="1">
      <alignment horizontal="center" vertical="center"/>
    </xf>
    <xf numFmtId="0" fontId="46" fillId="32" borderId="22" xfId="45" applyFont="1" applyFill="1" applyBorder="1" applyAlignment="1">
      <alignment horizontal="center" vertical="center" shrinkToFit="1"/>
      <protection/>
    </xf>
    <xf numFmtId="0" fontId="46" fillId="32" borderId="22" xfId="0" applyNumberFormat="1" applyFont="1" applyFill="1" applyBorder="1" applyAlignment="1">
      <alignment horizontal="center" vertical="center"/>
    </xf>
    <xf numFmtId="182" fontId="46" fillId="32" borderId="22" xfId="0" applyNumberFormat="1" applyFont="1" applyFill="1" applyBorder="1" applyAlignment="1">
      <alignment horizontal="center" vertical="center"/>
    </xf>
    <xf numFmtId="182" fontId="46" fillId="32" borderId="10" xfId="0" applyNumberFormat="1" applyFont="1" applyFill="1" applyBorder="1" applyAlignment="1">
      <alignment horizontal="center" vertical="center"/>
    </xf>
    <xf numFmtId="0" fontId="46" fillId="32" borderId="20" xfId="0" applyFont="1" applyFill="1" applyBorder="1" applyAlignment="1">
      <alignment horizontal="center" vertical="center"/>
    </xf>
    <xf numFmtId="0" fontId="46" fillId="32" borderId="21" xfId="40" applyFont="1" applyFill="1" applyBorder="1" applyAlignment="1">
      <alignment horizontal="center" vertical="center" shrinkToFit="1"/>
      <protection/>
    </xf>
    <xf numFmtId="0" fontId="46" fillId="32" borderId="20" xfId="0" applyNumberFormat="1" applyFont="1" applyFill="1" applyBorder="1" applyAlignment="1">
      <alignment horizontal="center" vertical="center" wrapText="1"/>
    </xf>
    <xf numFmtId="0" fontId="46" fillId="32" borderId="21" xfId="0" applyFont="1" applyFill="1" applyBorder="1" applyAlignment="1">
      <alignment horizontal="center" vertical="center"/>
    </xf>
    <xf numFmtId="0" fontId="46" fillId="32" borderId="20" xfId="0" applyNumberFormat="1" applyFont="1" applyFill="1" applyBorder="1" applyAlignment="1">
      <alignment horizontal="center" vertical="center"/>
    </xf>
    <xf numFmtId="0" fontId="46" fillId="32" borderId="20" xfId="45" applyFont="1" applyFill="1" applyBorder="1" applyAlignment="1">
      <alignment horizontal="center" vertical="center" shrinkToFit="1"/>
      <protection/>
    </xf>
    <xf numFmtId="0" fontId="67" fillId="32" borderId="40" xfId="0" applyFont="1" applyFill="1" applyBorder="1" applyAlignment="1">
      <alignment horizontal="center" vertical="center" wrapText="1"/>
    </xf>
    <xf numFmtId="0" fontId="67" fillId="32" borderId="40" xfId="0" applyNumberFormat="1" applyFont="1" applyFill="1" applyBorder="1" applyAlignment="1">
      <alignment horizontal="center" vertical="center" shrinkToFit="1"/>
    </xf>
    <xf numFmtId="0" fontId="67" fillId="32" borderId="41" xfId="40" applyFont="1" applyFill="1" applyBorder="1" applyAlignment="1">
      <alignment horizontal="center" vertical="center" shrinkToFit="1"/>
      <protection/>
    </xf>
    <xf numFmtId="0" fontId="67" fillId="32" borderId="34" xfId="43" applyFont="1" applyFill="1" applyBorder="1" applyAlignment="1">
      <alignment horizontal="center" vertical="center" wrapText="1"/>
      <protection/>
    </xf>
    <xf numFmtId="0" fontId="67" fillId="32" borderId="34" xfId="49" applyFont="1" applyFill="1" applyBorder="1" applyAlignment="1">
      <alignment horizontal="center" vertical="center" wrapText="1"/>
      <protection/>
    </xf>
    <xf numFmtId="0" fontId="46" fillId="32" borderId="24" xfId="48" applyFont="1" applyFill="1" applyBorder="1" applyAlignment="1">
      <alignment horizontal="center" vertical="center" shrinkToFit="1"/>
      <protection/>
    </xf>
    <xf numFmtId="0" fontId="46" fillId="32" borderId="24" xfId="48" applyNumberFormat="1" applyFont="1" applyFill="1" applyBorder="1" applyAlignment="1">
      <alignment horizontal="center" vertical="center" shrinkToFit="1"/>
      <protection/>
    </xf>
    <xf numFmtId="0" fontId="46" fillId="32" borderId="10" xfId="48" applyNumberFormat="1" applyFont="1" applyFill="1" applyBorder="1" applyAlignment="1" applyProtection="1">
      <alignment horizontal="center" vertical="center" shrinkToFit="1"/>
      <protection/>
    </xf>
    <xf numFmtId="0" fontId="46" fillId="32" borderId="18" xfId="48" applyFont="1" applyFill="1" applyBorder="1" applyAlignment="1">
      <alignment horizontal="center" vertical="center" shrinkToFit="1"/>
      <protection/>
    </xf>
    <xf numFmtId="182" fontId="46" fillId="32" borderId="18" xfId="40" applyNumberFormat="1" applyFont="1" applyFill="1" applyBorder="1" applyAlignment="1">
      <alignment horizontal="center" vertical="center"/>
      <protection/>
    </xf>
    <xf numFmtId="0" fontId="46" fillId="32" borderId="18" xfId="40" applyNumberFormat="1" applyFont="1" applyFill="1" applyBorder="1" applyAlignment="1">
      <alignment horizontal="center" vertical="center"/>
      <protection/>
    </xf>
    <xf numFmtId="0" fontId="46" fillId="32" borderId="20" xfId="48" applyFont="1" applyFill="1" applyBorder="1" applyAlignment="1">
      <alignment horizontal="center" vertical="center" shrinkToFit="1"/>
      <protection/>
    </xf>
    <xf numFmtId="0" fontId="46" fillId="32" borderId="20" xfId="40" applyNumberFormat="1" applyFont="1" applyFill="1" applyBorder="1" applyAlignment="1">
      <alignment horizontal="center" vertical="center"/>
      <protection/>
    </xf>
    <xf numFmtId="0" fontId="63" fillId="0" borderId="15" xfId="0" applyFont="1" applyFill="1" applyBorder="1" applyAlignment="1">
      <alignment horizontal="center" vertical="center" wrapText="1"/>
    </xf>
    <xf numFmtId="0" fontId="63" fillId="0" borderId="15" xfId="46" applyFont="1" applyFill="1" applyBorder="1" applyAlignment="1">
      <alignment horizontal="center" vertical="center"/>
      <protection/>
    </xf>
    <xf numFmtId="0" fontId="63" fillId="0" borderId="38" xfId="46" applyNumberFormat="1" applyFont="1" applyFill="1" applyBorder="1" applyAlignment="1">
      <alignment horizontal="center" vertical="center"/>
      <protection/>
    </xf>
    <xf numFmtId="0" fontId="63" fillId="0" borderId="38" xfId="48" applyFont="1" applyFill="1" applyBorder="1" applyAlignment="1">
      <alignment horizontal="center" vertical="center"/>
      <protection/>
    </xf>
    <xf numFmtId="0" fontId="63" fillId="0" borderId="10" xfId="46" applyFont="1" applyFill="1" applyBorder="1" applyAlignment="1">
      <alignment horizontal="center" vertical="center"/>
      <protection/>
    </xf>
    <xf numFmtId="0" fontId="63" fillId="0" borderId="12" xfId="46" applyNumberFormat="1" applyFont="1" applyFill="1" applyBorder="1" applyAlignment="1">
      <alignment horizontal="center" vertical="center"/>
      <protection/>
    </xf>
    <xf numFmtId="0" fontId="63" fillId="0" borderId="27" xfId="48" applyFont="1" applyFill="1" applyBorder="1" applyAlignment="1">
      <alignment horizontal="center" vertical="center"/>
      <protection/>
    </xf>
    <xf numFmtId="0" fontId="63" fillId="0" borderId="17" xfId="40" applyFont="1" applyFill="1" applyBorder="1" applyAlignment="1">
      <alignment horizontal="center" vertical="center" shrinkToFit="1"/>
      <protection/>
    </xf>
    <xf numFmtId="0" fontId="63" fillId="0" borderId="10" xfId="0" applyFont="1" applyFill="1" applyBorder="1" applyAlignment="1">
      <alignment vertical="center"/>
    </xf>
    <xf numFmtId="0" fontId="63" fillId="0" borderId="10" xfId="45" applyFont="1" applyFill="1" applyBorder="1" applyAlignment="1">
      <alignment horizontal="center" vertical="center"/>
      <protection/>
    </xf>
    <xf numFmtId="0" fontId="63" fillId="0" borderId="20" xfId="0" applyFont="1" applyFill="1" applyBorder="1" applyAlignment="1">
      <alignment vertical="center"/>
    </xf>
    <xf numFmtId="0" fontId="63" fillId="0" borderId="20" xfId="0" applyNumberFormat="1" applyFont="1" applyFill="1" applyBorder="1" applyAlignment="1">
      <alignment vertical="center"/>
    </xf>
    <xf numFmtId="0" fontId="63" fillId="0" borderId="21" xfId="0" applyFont="1" applyFill="1" applyBorder="1" applyAlignment="1">
      <alignment vertical="center"/>
    </xf>
    <xf numFmtId="0" fontId="68" fillId="0" borderId="29" xfId="45" applyFont="1" applyBorder="1" applyAlignment="1">
      <alignment horizontal="center" vertical="center" wrapText="1"/>
      <protection/>
    </xf>
    <xf numFmtId="0" fontId="68" fillId="0" borderId="29" xfId="0" applyFont="1" applyBorder="1" applyAlignment="1">
      <alignment vertical="center"/>
    </xf>
    <xf numFmtId="0" fontId="68" fillId="0" borderId="29" xfId="0" applyNumberFormat="1" applyFont="1" applyBorder="1" applyAlignment="1">
      <alignment vertical="center"/>
    </xf>
    <xf numFmtId="0" fontId="68" fillId="0" borderId="0" xfId="0" applyNumberFormat="1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9" fillId="0" borderId="17" xfId="40" applyFont="1" applyFill="1" applyBorder="1" applyAlignment="1">
      <alignment horizontal="center" vertical="center" shrinkToFit="1"/>
      <protection/>
    </xf>
    <xf numFmtId="0" fontId="68" fillId="0" borderId="12" xfId="0" applyFont="1" applyBorder="1" applyAlignment="1">
      <alignment vertical="center"/>
    </xf>
    <xf numFmtId="0" fontId="69" fillId="0" borderId="19" xfId="40" applyFont="1" applyFill="1" applyBorder="1" applyAlignment="1">
      <alignment horizontal="center" vertical="center" shrinkToFit="1"/>
      <protection/>
    </xf>
    <xf numFmtId="0" fontId="68" fillId="0" borderId="0" xfId="0" applyFont="1" applyAlignment="1">
      <alignment vertical="center"/>
    </xf>
    <xf numFmtId="0" fontId="68" fillId="0" borderId="0" xfId="0" applyNumberFormat="1" applyFont="1" applyAlignment="1">
      <alignment vertical="center"/>
    </xf>
    <xf numFmtId="0" fontId="68" fillId="0" borderId="26" xfId="39" applyFont="1" applyFill="1" applyBorder="1" applyAlignment="1">
      <alignment horizontal="center" vertical="center"/>
      <protection/>
    </xf>
    <xf numFmtId="0" fontId="70" fillId="0" borderId="24" xfId="39" applyFont="1" applyFill="1" applyBorder="1" applyAlignment="1">
      <alignment horizontal="center" vertical="center" shrinkToFit="1"/>
      <protection/>
    </xf>
    <xf numFmtId="0" fontId="68" fillId="0" borderId="24" xfId="39" applyNumberFormat="1" applyFont="1" applyFill="1" applyBorder="1" applyAlignment="1">
      <alignment horizontal="center" vertical="center"/>
      <protection/>
    </xf>
    <xf numFmtId="0" fontId="70" fillId="0" borderId="27" xfId="40" applyFont="1" applyFill="1" applyBorder="1" applyAlignment="1">
      <alignment horizontal="center" vertical="center"/>
      <protection/>
    </xf>
    <xf numFmtId="0" fontId="68" fillId="0" borderId="18" xfId="49" applyFont="1" applyFill="1" applyBorder="1" applyAlignment="1">
      <alignment horizontal="center" vertical="center" shrinkToFit="1"/>
      <protection/>
    </xf>
    <xf numFmtId="0" fontId="68" fillId="0" borderId="18" xfId="44" applyNumberFormat="1" applyFont="1" applyFill="1" applyBorder="1" applyAlignment="1">
      <alignment horizontal="center" vertical="center" shrinkToFit="1"/>
      <protection/>
    </xf>
    <xf numFmtId="0" fontId="68" fillId="0" borderId="17" xfId="38" applyFont="1" applyFill="1" applyBorder="1" applyAlignment="1">
      <alignment horizontal="center" vertical="center" shrinkToFit="1"/>
      <protection/>
    </xf>
    <xf numFmtId="0" fontId="63" fillId="13" borderId="15" xfId="0" applyFont="1" applyFill="1" applyBorder="1" applyAlignment="1">
      <alignment horizontal="center" vertical="center" wrapText="1"/>
    </xf>
    <xf numFmtId="0" fontId="63" fillId="13" borderId="24" xfId="0" applyNumberFormat="1" applyFont="1" applyFill="1" applyBorder="1" applyAlignment="1">
      <alignment horizontal="center" vertical="center"/>
    </xf>
    <xf numFmtId="0" fontId="63" fillId="13" borderId="38" xfId="46" applyNumberFormat="1" applyFont="1" applyFill="1" applyBorder="1" applyAlignment="1">
      <alignment horizontal="center" vertical="center"/>
      <protection/>
    </xf>
    <xf numFmtId="0" fontId="63" fillId="13" borderId="10" xfId="0" applyFont="1" applyFill="1" applyBorder="1" applyAlignment="1">
      <alignment horizontal="center" vertical="center" wrapText="1"/>
    </xf>
    <xf numFmtId="0" fontId="63" fillId="13" borderId="10" xfId="40" applyNumberFormat="1" applyFont="1" applyFill="1" applyBorder="1" applyAlignment="1">
      <alignment horizontal="center" vertical="center" shrinkToFit="1"/>
      <protection/>
    </xf>
    <xf numFmtId="0" fontId="63" fillId="13" borderId="12" xfId="46" applyNumberFormat="1" applyFont="1" applyFill="1" applyBorder="1" applyAlignment="1">
      <alignment horizontal="center" vertical="center"/>
      <protection/>
    </xf>
    <xf numFmtId="180" fontId="63" fillId="13" borderId="24" xfId="0" applyNumberFormat="1" applyFont="1" applyFill="1" applyBorder="1" applyAlignment="1">
      <alignment horizontal="center" vertical="center" shrinkToFit="1"/>
    </xf>
    <xf numFmtId="0" fontId="63" fillId="13" borderId="10" xfId="0" applyFont="1" applyFill="1" applyBorder="1" applyAlignment="1">
      <alignment horizontal="center" vertical="center"/>
    </xf>
    <xf numFmtId="180" fontId="63" fillId="13" borderId="10" xfId="46" applyNumberFormat="1" applyFont="1" applyFill="1" applyBorder="1" applyAlignment="1">
      <alignment horizontal="center" vertical="center" shrinkToFit="1"/>
      <protection/>
    </xf>
    <xf numFmtId="180" fontId="63" fillId="13" borderId="18" xfId="48" applyNumberFormat="1" applyFont="1" applyFill="1" applyBorder="1" applyAlignment="1">
      <alignment horizontal="center" vertical="center" shrinkToFit="1"/>
      <protection/>
    </xf>
    <xf numFmtId="0" fontId="63" fillId="13" borderId="18" xfId="0" applyFont="1" applyFill="1" applyBorder="1" applyAlignment="1">
      <alignment vertical="center"/>
    </xf>
    <xf numFmtId="180" fontId="63" fillId="13" borderId="18" xfId="0" applyNumberFormat="1" applyFont="1" applyFill="1" applyBorder="1" applyAlignment="1">
      <alignment vertical="center" shrinkToFit="1"/>
    </xf>
    <xf numFmtId="0" fontId="63" fillId="13" borderId="17" xfId="0" applyFont="1" applyFill="1" applyBorder="1" applyAlignment="1">
      <alignment vertical="center"/>
    </xf>
    <xf numFmtId="0" fontId="0" fillId="13" borderId="15" xfId="0" applyFill="1" applyBorder="1" applyAlignment="1">
      <alignment horizontal="center" vertical="center" wrapText="1"/>
    </xf>
    <xf numFmtId="0" fontId="0" fillId="13" borderId="10" xfId="0" applyFont="1" applyFill="1" applyBorder="1" applyAlignment="1">
      <alignment horizontal="center" vertical="top" wrapText="1"/>
    </xf>
    <xf numFmtId="0" fontId="0" fillId="13" borderId="38" xfId="46" applyNumberFormat="1" applyFont="1" applyFill="1" applyBorder="1" applyAlignment="1">
      <alignment horizontal="center" vertical="center"/>
      <protection/>
    </xf>
    <xf numFmtId="0" fontId="0" fillId="13" borderId="10" xfId="0" applyFont="1" applyFill="1" applyBorder="1" applyAlignment="1">
      <alignment horizontal="center" vertical="center" wrapText="1"/>
    </xf>
    <xf numFmtId="0" fontId="0" fillId="13" borderId="12" xfId="46" applyNumberFormat="1" applyFont="1" applyFill="1" applyBorder="1" applyAlignment="1">
      <alignment horizontal="center" vertical="center"/>
      <protection/>
    </xf>
    <xf numFmtId="0" fontId="0" fillId="13" borderId="24" xfId="0" applyFont="1" applyFill="1" applyBorder="1" applyAlignment="1">
      <alignment horizontal="center" vertical="center" wrapText="1"/>
    </xf>
    <xf numFmtId="0" fontId="0" fillId="13" borderId="10" xfId="46" applyFont="1" applyFill="1" applyBorder="1" applyAlignment="1">
      <alignment horizontal="center" vertical="center"/>
      <protection/>
    </xf>
    <xf numFmtId="0" fontId="0" fillId="13" borderId="10" xfId="0" applyFont="1" applyFill="1" applyBorder="1" applyAlignment="1">
      <alignment horizontal="center" vertical="center"/>
    </xf>
    <xf numFmtId="0" fontId="0" fillId="13" borderId="18" xfId="48" applyFont="1" applyFill="1" applyBorder="1" applyAlignment="1">
      <alignment horizontal="center" vertical="center" shrinkToFit="1"/>
      <protection/>
    </xf>
    <xf numFmtId="0" fontId="0" fillId="13" borderId="20" xfId="0" applyFont="1" applyFill="1" applyBorder="1" applyAlignment="1">
      <alignment horizontal="center" vertical="center"/>
    </xf>
    <xf numFmtId="0" fontId="0" fillId="13" borderId="20" xfId="0" applyNumberFormat="1" applyFont="1" applyFill="1" applyBorder="1" applyAlignment="1">
      <alignment horizontal="center" vertical="center"/>
    </xf>
    <xf numFmtId="0" fontId="0" fillId="13" borderId="21" xfId="0" applyFont="1" applyFill="1" applyBorder="1" applyAlignment="1">
      <alignment horizontal="center" vertical="center"/>
    </xf>
    <xf numFmtId="0" fontId="0" fillId="13" borderId="15" xfId="45" applyFont="1" applyFill="1" applyBorder="1" applyAlignment="1">
      <alignment horizontal="center" vertical="center" wrapText="1"/>
      <protection/>
    </xf>
    <xf numFmtId="0" fontId="0" fillId="13" borderId="15" xfId="46" applyFont="1" applyFill="1" applyBorder="1" applyAlignment="1">
      <alignment horizontal="center" vertical="center"/>
      <protection/>
    </xf>
    <xf numFmtId="0" fontId="0" fillId="13" borderId="38" xfId="48" applyFont="1" applyFill="1" applyBorder="1" applyAlignment="1">
      <alignment horizontal="center" vertical="center"/>
      <protection/>
    </xf>
    <xf numFmtId="0" fontId="64" fillId="13" borderId="10" xfId="0" applyFont="1" applyFill="1" applyBorder="1" applyAlignment="1">
      <alignment horizontal="center" vertical="center" shrinkToFit="1"/>
    </xf>
    <xf numFmtId="0" fontId="0" fillId="13" borderId="10" xfId="48" applyFont="1" applyFill="1" applyBorder="1" applyAlignment="1">
      <alignment horizontal="center" vertical="center" shrinkToFit="1"/>
      <protection/>
    </xf>
    <xf numFmtId="0" fontId="63" fillId="13" borderId="10" xfId="38" applyFont="1" applyFill="1" applyBorder="1" applyAlignment="1">
      <alignment horizontal="center" vertical="center" shrinkToFit="1"/>
      <protection/>
    </xf>
    <xf numFmtId="0" fontId="63" fillId="13" borderId="27" xfId="48" applyFont="1" applyFill="1" applyBorder="1" applyAlignment="1">
      <alignment horizontal="center" vertical="center"/>
      <protection/>
    </xf>
    <xf numFmtId="0" fontId="0" fillId="13" borderId="10" xfId="0" applyFont="1" applyFill="1" applyBorder="1" applyAlignment="1">
      <alignment vertical="center"/>
    </xf>
    <xf numFmtId="0" fontId="0" fillId="13" borderId="10" xfId="0" applyNumberFormat="1" applyFont="1" applyFill="1" applyBorder="1" applyAlignment="1">
      <alignment vertical="center"/>
    </xf>
    <xf numFmtId="0" fontId="2" fillId="13" borderId="17" xfId="40" applyFont="1" applyFill="1" applyBorder="1" applyAlignment="1">
      <alignment horizontal="center" vertical="center" shrinkToFit="1"/>
      <protection/>
    </xf>
    <xf numFmtId="0" fontId="0" fillId="13" borderId="12" xfId="0" applyFont="1" applyFill="1" applyBorder="1" applyAlignment="1">
      <alignment vertical="center"/>
    </xf>
    <xf numFmtId="0" fontId="0" fillId="13" borderId="20" xfId="0" applyFont="1" applyFill="1" applyBorder="1" applyAlignment="1">
      <alignment vertical="center"/>
    </xf>
    <xf numFmtId="0" fontId="0" fillId="13" borderId="20" xfId="0" applyNumberFormat="1" applyFont="1" applyFill="1" applyBorder="1" applyAlignment="1">
      <alignment vertical="center"/>
    </xf>
    <xf numFmtId="0" fontId="0" fillId="13" borderId="21" xfId="0" applyFont="1" applyFill="1" applyBorder="1" applyAlignment="1">
      <alignment vertical="center"/>
    </xf>
    <xf numFmtId="0" fontId="0" fillId="13" borderId="24" xfId="46" applyFont="1" applyFill="1" applyBorder="1" applyAlignment="1">
      <alignment horizontal="center" vertical="center"/>
      <protection/>
    </xf>
    <xf numFmtId="0" fontId="0" fillId="13" borderId="27" xfId="48" applyFont="1" applyFill="1" applyBorder="1" applyAlignment="1">
      <alignment horizontal="center" vertical="center"/>
      <protection/>
    </xf>
    <xf numFmtId="0" fontId="0" fillId="13" borderId="15" xfId="45" applyFont="1" applyFill="1" applyBorder="1" applyAlignment="1">
      <alignment horizontal="center" vertical="center" shrinkToFit="1"/>
      <protection/>
    </xf>
    <xf numFmtId="0" fontId="0" fillId="13" borderId="15" xfId="0" applyNumberFormat="1" applyFont="1" applyFill="1" applyBorder="1" applyAlignment="1">
      <alignment horizontal="center" vertical="center"/>
    </xf>
    <xf numFmtId="0" fontId="0" fillId="13" borderId="38" xfId="48" applyFont="1" applyFill="1" applyBorder="1" applyAlignment="1">
      <alignment horizontal="center" vertical="center"/>
      <protection/>
    </xf>
    <xf numFmtId="0" fontId="2" fillId="13" borderId="10" xfId="0" applyFont="1" applyFill="1" applyBorder="1" applyAlignment="1">
      <alignment horizontal="center" vertical="center" shrinkToFit="1"/>
    </xf>
    <xf numFmtId="0" fontId="0" fillId="13" borderId="10" xfId="38" applyFont="1" applyFill="1" applyBorder="1" applyAlignment="1">
      <alignment horizontal="center" vertical="center" shrinkToFit="1"/>
      <protection/>
    </xf>
    <xf numFmtId="0" fontId="0" fillId="13" borderId="27" xfId="48" applyFont="1" applyFill="1" applyBorder="1" applyAlignment="1">
      <alignment horizontal="center" vertical="center"/>
      <protection/>
    </xf>
    <xf numFmtId="0" fontId="0" fillId="13" borderId="10" xfId="38" applyFont="1" applyFill="1" applyBorder="1" applyAlignment="1">
      <alignment horizontal="center" vertical="center" shrinkToFit="1"/>
      <protection/>
    </xf>
    <xf numFmtId="0" fontId="2" fillId="13" borderId="12" xfId="0" applyFont="1" applyFill="1" applyBorder="1" applyAlignment="1">
      <alignment horizontal="center" vertical="center" shrinkToFit="1"/>
    </xf>
    <xf numFmtId="0" fontId="0" fillId="13" borderId="10" xfId="45" applyFont="1" applyFill="1" applyBorder="1" applyAlignment="1">
      <alignment horizontal="center" vertical="center"/>
      <protection/>
    </xf>
    <xf numFmtId="0" fontId="0" fillId="13" borderId="12" xfId="46" applyNumberFormat="1" applyFont="1" applyFill="1" applyBorder="1" applyAlignment="1">
      <alignment horizontal="center" vertical="center"/>
      <protection/>
    </xf>
    <xf numFmtId="0" fontId="0" fillId="13" borderId="10" xfId="0" applyFont="1" applyFill="1" applyBorder="1" applyAlignment="1">
      <alignment vertical="center"/>
    </xf>
    <xf numFmtId="0" fontId="0" fillId="13" borderId="10" xfId="0" applyNumberFormat="1" applyFont="1" applyFill="1" applyBorder="1" applyAlignment="1">
      <alignment vertical="center"/>
    </xf>
    <xf numFmtId="0" fontId="0" fillId="13" borderId="12" xfId="0" applyFont="1" applyFill="1" applyBorder="1" applyAlignment="1">
      <alignment vertical="center"/>
    </xf>
    <xf numFmtId="0" fontId="0" fillId="13" borderId="20" xfId="0" applyFont="1" applyFill="1" applyBorder="1" applyAlignment="1">
      <alignment vertical="center"/>
    </xf>
    <xf numFmtId="0" fontId="0" fillId="13" borderId="20" xfId="0" applyNumberFormat="1" applyFont="1" applyFill="1" applyBorder="1" applyAlignment="1">
      <alignment vertical="center"/>
    </xf>
    <xf numFmtId="0" fontId="0" fillId="13" borderId="21" xfId="0" applyFont="1" applyFill="1" applyBorder="1" applyAlignment="1">
      <alignment vertical="center"/>
    </xf>
    <xf numFmtId="0" fontId="0" fillId="13" borderId="15" xfId="46" applyFont="1" applyFill="1" applyBorder="1" applyAlignment="1">
      <alignment horizontal="center" vertical="center"/>
      <protection/>
    </xf>
    <xf numFmtId="0" fontId="0" fillId="13" borderId="38" xfId="46" applyNumberFormat="1" applyFont="1" applyFill="1" applyBorder="1" applyAlignment="1">
      <alignment horizontal="center" vertical="center"/>
      <protection/>
    </xf>
    <xf numFmtId="0" fontId="0" fillId="13" borderId="10" xfId="0" applyFill="1" applyBorder="1" applyAlignment="1">
      <alignment horizontal="center" vertical="center" wrapText="1"/>
    </xf>
    <xf numFmtId="0" fontId="0" fillId="13" borderId="10" xfId="46" applyFont="1" applyFill="1" applyBorder="1" applyAlignment="1">
      <alignment horizontal="center" vertical="center"/>
      <protection/>
    </xf>
    <xf numFmtId="0" fontId="0" fillId="13" borderId="10" xfId="0" applyFill="1" applyBorder="1" applyAlignment="1">
      <alignment horizontal="center" vertical="center"/>
    </xf>
    <xf numFmtId="0" fontId="0" fillId="13" borderId="10" xfId="0" applyNumberFormat="1" applyFont="1" applyFill="1" applyBorder="1" applyAlignment="1">
      <alignment horizontal="center" vertical="center"/>
    </xf>
    <xf numFmtId="0" fontId="63" fillId="13" borderId="10" xfId="45" applyFont="1" applyFill="1" applyBorder="1" applyAlignment="1">
      <alignment horizontal="center" vertical="center"/>
      <protection/>
    </xf>
    <xf numFmtId="0" fontId="63" fillId="13" borderId="10" xfId="0" applyFont="1" applyFill="1" applyBorder="1" applyAlignment="1">
      <alignment vertical="center"/>
    </xf>
    <xf numFmtId="0" fontId="63" fillId="13" borderId="10" xfId="0" applyNumberFormat="1" applyFont="1" applyFill="1" applyBorder="1" applyAlignment="1">
      <alignment vertical="center"/>
    </xf>
    <xf numFmtId="0" fontId="63" fillId="13" borderId="12" xfId="0" applyFont="1" applyFill="1" applyBorder="1" applyAlignment="1">
      <alignment vertical="center"/>
    </xf>
    <xf numFmtId="0" fontId="63" fillId="13" borderId="18" xfId="0" applyNumberFormat="1" applyFont="1" applyFill="1" applyBorder="1" applyAlignment="1">
      <alignment vertical="center"/>
    </xf>
    <xf numFmtId="0" fontId="63" fillId="13" borderId="15" xfId="0" applyFont="1" applyFill="1" applyBorder="1" applyAlignment="1">
      <alignment horizontal="center" vertical="center"/>
    </xf>
    <xf numFmtId="0" fontId="63" fillId="13" borderId="15" xfId="48" applyNumberFormat="1" applyFont="1" applyFill="1" applyBorder="1" applyAlignment="1">
      <alignment horizontal="center" vertical="center" shrinkToFit="1"/>
      <protection/>
    </xf>
    <xf numFmtId="0" fontId="64" fillId="13" borderId="16" xfId="40" applyFont="1" applyFill="1" applyBorder="1" applyAlignment="1">
      <alignment horizontal="center" vertical="center" shrinkToFit="1"/>
      <protection/>
    </xf>
    <xf numFmtId="0" fontId="63" fillId="13" borderId="10" xfId="44" applyNumberFormat="1" applyFont="1" applyFill="1" applyBorder="1" applyAlignment="1">
      <alignment horizontal="center" vertical="center" shrinkToFit="1"/>
      <protection/>
    </xf>
    <xf numFmtId="0" fontId="64" fillId="13" borderId="17" xfId="40" applyFont="1" applyFill="1" applyBorder="1" applyAlignment="1">
      <alignment horizontal="center" vertical="center" shrinkToFit="1"/>
      <protection/>
    </xf>
    <xf numFmtId="0" fontId="63" fillId="13" borderId="10" xfId="0" applyNumberFormat="1" applyFont="1" applyFill="1" applyBorder="1" applyAlignment="1">
      <alignment horizontal="center" vertical="center"/>
    </xf>
    <xf numFmtId="0" fontId="63" fillId="13" borderId="10" xfId="45" applyNumberFormat="1" applyFont="1" applyFill="1" applyBorder="1" applyAlignment="1">
      <alignment horizontal="center" vertical="center" shrinkToFit="1"/>
      <protection/>
    </xf>
    <xf numFmtId="0" fontId="46" fillId="13" borderId="24" xfId="0" applyFont="1" applyFill="1" applyBorder="1" applyAlignment="1">
      <alignment horizontal="center" vertical="center" shrinkToFit="1"/>
    </xf>
    <xf numFmtId="0" fontId="46" fillId="13" borderId="10" xfId="0" applyNumberFormat="1" applyFont="1" applyFill="1" applyBorder="1" applyAlignment="1">
      <alignment horizontal="center" vertical="center" wrapText="1"/>
    </xf>
    <xf numFmtId="0" fontId="46" fillId="13" borderId="17" xfId="40" applyFont="1" applyFill="1" applyBorder="1" applyAlignment="1">
      <alignment horizontal="center" vertical="center" shrinkToFit="1"/>
      <protection/>
    </xf>
    <xf numFmtId="0" fontId="46" fillId="13" borderId="24" xfId="48" applyFont="1" applyFill="1" applyBorder="1" applyAlignment="1">
      <alignment horizontal="center" vertical="center" shrinkToFit="1"/>
      <protection/>
    </xf>
    <xf numFmtId="0" fontId="46" fillId="13" borderId="24" xfId="48" applyNumberFormat="1" applyFont="1" applyFill="1" applyBorder="1" applyAlignment="1">
      <alignment horizontal="center" vertical="center" shrinkToFit="1"/>
      <protection/>
    </xf>
    <xf numFmtId="0" fontId="46" fillId="13" borderId="10" xfId="0" applyFont="1" applyFill="1" applyBorder="1" applyAlignment="1">
      <alignment horizontal="center" vertical="center" shrinkToFit="1"/>
    </xf>
    <xf numFmtId="0" fontId="46" fillId="13" borderId="10" xfId="48" applyFont="1" applyFill="1" applyBorder="1" applyAlignment="1">
      <alignment horizontal="center" vertical="center" shrinkToFit="1"/>
      <protection/>
    </xf>
    <xf numFmtId="0" fontId="46" fillId="13" borderId="10" xfId="48" applyNumberFormat="1" applyFont="1" applyFill="1" applyBorder="1" applyAlignment="1" applyProtection="1">
      <alignment horizontal="center" vertical="center" shrinkToFit="1"/>
      <protection/>
    </xf>
    <xf numFmtId="0" fontId="46" fillId="13" borderId="18" xfId="0" applyNumberFormat="1" applyFont="1" applyFill="1" applyBorder="1" applyAlignment="1">
      <alignment horizontal="center" vertical="center"/>
    </xf>
    <xf numFmtId="0" fontId="46" fillId="13" borderId="12" xfId="40" applyFont="1" applyFill="1" applyBorder="1" applyAlignment="1">
      <alignment horizontal="center" vertical="center" shrinkToFit="1"/>
      <protection/>
    </xf>
    <xf numFmtId="0" fontId="46" fillId="13" borderId="10" xfId="40" applyNumberFormat="1" applyFont="1" applyFill="1" applyBorder="1" applyAlignment="1">
      <alignment horizontal="center" vertical="center"/>
      <protection/>
    </xf>
    <xf numFmtId="0" fontId="46" fillId="13" borderId="18" xfId="0" applyFont="1" applyFill="1" applyBorder="1" applyAlignment="1">
      <alignment horizontal="center" vertical="center"/>
    </xf>
    <xf numFmtId="0" fontId="46" fillId="13" borderId="18" xfId="48" applyFont="1" applyFill="1" applyBorder="1" applyAlignment="1">
      <alignment horizontal="center" vertical="center" shrinkToFit="1"/>
      <protection/>
    </xf>
    <xf numFmtId="0" fontId="46" fillId="13" borderId="18" xfId="40" applyNumberFormat="1" applyFont="1" applyFill="1" applyBorder="1" applyAlignment="1">
      <alignment horizontal="center" vertical="center"/>
      <protection/>
    </xf>
    <xf numFmtId="0" fontId="46" fillId="13" borderId="20" xfId="0" applyFont="1" applyFill="1" applyBorder="1" applyAlignment="1">
      <alignment horizontal="center" vertical="center"/>
    </xf>
    <xf numFmtId="0" fontId="46" fillId="13" borderId="20" xfId="0" applyNumberFormat="1" applyFont="1" applyFill="1" applyBorder="1" applyAlignment="1">
      <alignment horizontal="center" vertical="center"/>
    </xf>
    <xf numFmtId="0" fontId="46" fillId="13" borderId="21" xfId="40" applyFont="1" applyFill="1" applyBorder="1" applyAlignment="1">
      <alignment horizontal="center" vertical="center" shrinkToFit="1"/>
      <protection/>
    </xf>
    <xf numFmtId="0" fontId="46" fillId="13" borderId="20" xfId="0" applyFont="1" applyFill="1" applyBorder="1" applyAlignment="1">
      <alignment vertical="center"/>
    </xf>
    <xf numFmtId="0" fontId="46" fillId="13" borderId="20" xfId="0" applyNumberFormat="1" applyFont="1" applyFill="1" applyBorder="1" applyAlignment="1">
      <alignment vertical="center"/>
    </xf>
    <xf numFmtId="0" fontId="46" fillId="13" borderId="15" xfId="43" applyFont="1" applyFill="1" applyBorder="1" applyAlignment="1">
      <alignment horizontal="center" vertical="center" wrapText="1"/>
      <protection/>
    </xf>
    <xf numFmtId="0" fontId="46" fillId="13" borderId="15" xfId="0" applyNumberFormat="1" applyFont="1" applyFill="1" applyBorder="1" applyAlignment="1">
      <alignment horizontal="center" vertical="center" wrapText="1"/>
    </xf>
    <xf numFmtId="0" fontId="46" fillId="13" borderId="16" xfId="40" applyFont="1" applyFill="1" applyBorder="1" applyAlignment="1">
      <alignment horizontal="center" vertical="center" shrinkToFit="1"/>
      <protection/>
    </xf>
    <xf numFmtId="0" fontId="46" fillId="13" borderId="10" xfId="0" applyFont="1" applyFill="1" applyBorder="1" applyAlignment="1">
      <alignment horizontal="center" vertical="center"/>
    </xf>
    <xf numFmtId="0" fontId="46" fillId="13" borderId="10" xfId="0" applyNumberFormat="1" applyFont="1" applyFill="1" applyBorder="1" applyAlignment="1">
      <alignment horizontal="center" vertical="center"/>
    </xf>
    <xf numFmtId="0" fontId="46" fillId="13" borderId="10" xfId="45" applyFont="1" applyFill="1" applyBorder="1" applyAlignment="1">
      <alignment horizontal="center" vertical="center" shrinkToFit="1"/>
      <protection/>
    </xf>
    <xf numFmtId="0" fontId="66" fillId="13" borderId="24" xfId="45" applyFont="1" applyFill="1" applyBorder="1" applyAlignment="1">
      <alignment horizontal="center" vertical="center" shrinkToFit="1"/>
      <protection/>
    </xf>
    <xf numFmtId="0" fontId="63" fillId="13" borderId="24" xfId="0" applyNumberFormat="1" applyFont="1" applyFill="1" applyBorder="1" applyAlignment="1">
      <alignment horizontal="center" vertical="center" wrapText="1"/>
    </xf>
    <xf numFmtId="0" fontId="64" fillId="13" borderId="19" xfId="40" applyFont="1" applyFill="1" applyBorder="1" applyAlignment="1">
      <alignment horizontal="center" vertical="center" shrinkToFit="1"/>
      <protection/>
    </xf>
    <xf numFmtId="0" fontId="66" fillId="13" borderId="10" xfId="45" applyFont="1" applyFill="1" applyBorder="1" applyAlignment="1">
      <alignment horizontal="center" vertical="center" shrinkToFit="1"/>
      <protection/>
    </xf>
    <xf numFmtId="0" fontId="71" fillId="13" borderId="10" xfId="43" applyFont="1" applyFill="1" applyBorder="1" applyAlignment="1">
      <alignment horizontal="center" vertical="center" shrinkToFit="1"/>
      <protection/>
    </xf>
    <xf numFmtId="0" fontId="63" fillId="13" borderId="10" xfId="48" applyNumberFormat="1" applyFont="1" applyFill="1" applyBorder="1" applyAlignment="1" applyProtection="1">
      <alignment horizontal="center" vertical="center" shrinkToFit="1"/>
      <protection/>
    </xf>
    <xf numFmtId="0" fontId="66" fillId="13" borderId="10" xfId="0" applyFont="1" applyFill="1" applyBorder="1" applyAlignment="1">
      <alignment horizontal="center" vertical="center"/>
    </xf>
    <xf numFmtId="0" fontId="66" fillId="13" borderId="20" xfId="0" applyFont="1" applyFill="1" applyBorder="1" applyAlignment="1">
      <alignment horizontal="center" vertical="center" wrapText="1"/>
    </xf>
    <xf numFmtId="0" fontId="63" fillId="13" borderId="15" xfId="48" applyFont="1" applyFill="1" applyBorder="1" applyAlignment="1">
      <alignment horizontal="center" vertical="center" shrinkToFit="1"/>
      <protection/>
    </xf>
    <xf numFmtId="0" fontId="63" fillId="13" borderId="15" xfId="48" applyNumberFormat="1" applyFont="1" applyFill="1" applyBorder="1" applyAlignment="1">
      <alignment horizontal="center" vertical="center"/>
      <protection/>
    </xf>
    <xf numFmtId="0" fontId="63" fillId="13" borderId="10" xfId="48" applyFont="1" applyFill="1" applyBorder="1" applyAlignment="1">
      <alignment horizontal="center" vertical="center" shrinkToFit="1"/>
      <protection/>
    </xf>
    <xf numFmtId="0" fontId="63" fillId="13" borderId="20" xfId="0" applyFont="1" applyFill="1" applyBorder="1" applyAlignment="1">
      <alignment horizontal="center" vertical="center"/>
    </xf>
    <xf numFmtId="0" fontId="63" fillId="13" borderId="20" xfId="44" applyNumberFormat="1" applyFont="1" applyFill="1" applyBorder="1" applyAlignment="1">
      <alignment horizontal="center" vertical="center" shrinkToFit="1"/>
      <protection/>
    </xf>
    <xf numFmtId="0" fontId="64" fillId="13" borderId="21" xfId="40" applyFont="1" applyFill="1" applyBorder="1" applyAlignment="1">
      <alignment horizontal="center" vertical="center" shrinkToFit="1"/>
      <protection/>
    </xf>
    <xf numFmtId="0" fontId="63" fillId="13" borderId="24" xfId="0" applyFont="1" applyFill="1" applyBorder="1" applyAlignment="1">
      <alignment horizontal="center" vertical="center" wrapText="1"/>
    </xf>
    <xf numFmtId="0" fontId="63" fillId="13" borderId="24" xfId="0" applyFont="1" applyFill="1" applyBorder="1" applyAlignment="1">
      <alignment horizontal="center" vertical="center"/>
    </xf>
    <xf numFmtId="0" fontId="63" fillId="13" borderId="27" xfId="46" applyNumberFormat="1" applyFont="1" applyFill="1" applyBorder="1" applyAlignment="1">
      <alignment horizontal="center" vertical="center"/>
      <protection/>
    </xf>
    <xf numFmtId="0" fontId="63" fillId="13" borderId="10" xfId="0" applyFont="1" applyFill="1" applyBorder="1" applyAlignment="1">
      <alignment horizontal="center" vertical="center" shrinkToFit="1"/>
    </xf>
    <xf numFmtId="0" fontId="63" fillId="13" borderId="20" xfId="0" applyNumberFormat="1" applyFont="1" applyFill="1" applyBorder="1" applyAlignment="1">
      <alignment horizontal="center" vertical="center"/>
    </xf>
    <xf numFmtId="0" fontId="63" fillId="13" borderId="21" xfId="0" applyFont="1" applyFill="1" applyBorder="1" applyAlignment="1">
      <alignment horizontal="center" vertical="center"/>
    </xf>
    <xf numFmtId="0" fontId="63" fillId="13" borderId="15" xfId="45" applyFont="1" applyFill="1" applyBorder="1" applyAlignment="1">
      <alignment horizontal="center" vertical="center" shrinkToFit="1"/>
      <protection/>
    </xf>
    <xf numFmtId="0" fontId="63" fillId="13" borderId="15" xfId="0" applyNumberFormat="1" applyFont="1" applyFill="1" applyBorder="1" applyAlignment="1">
      <alignment horizontal="center" vertical="center" wrapText="1"/>
    </xf>
    <xf numFmtId="0" fontId="63" fillId="13" borderId="10" xfId="45" applyFont="1" applyFill="1" applyBorder="1" applyAlignment="1">
      <alignment horizontal="center" vertical="center" shrinkToFit="1"/>
      <protection/>
    </xf>
    <xf numFmtId="0" fontId="64" fillId="13" borderId="10" xfId="43" applyFont="1" applyFill="1" applyBorder="1" applyAlignment="1">
      <alignment horizontal="center" vertical="center" shrinkToFit="1"/>
      <protection/>
    </xf>
    <xf numFmtId="2" fontId="63" fillId="13" borderId="10" xfId="0" applyNumberFormat="1" applyFont="1" applyFill="1" applyBorder="1" applyAlignment="1">
      <alignment horizontal="center" vertical="center" wrapText="1"/>
    </xf>
    <xf numFmtId="0" fontId="63" fillId="13" borderId="20" xfId="0" applyFont="1" applyFill="1" applyBorder="1" applyAlignment="1">
      <alignment horizontal="center" vertical="center" wrapText="1"/>
    </xf>
    <xf numFmtId="0" fontId="63" fillId="13" borderId="20" xfId="0" applyNumberFormat="1" applyFont="1" applyFill="1" applyBorder="1" applyAlignment="1">
      <alignment horizontal="center" vertical="center" wrapText="1"/>
    </xf>
    <xf numFmtId="0" fontId="63" fillId="13" borderId="18" xfId="0" applyFont="1" applyFill="1" applyBorder="1" applyAlignment="1">
      <alignment horizontal="center" vertical="center"/>
    </xf>
    <xf numFmtId="0" fontId="63" fillId="13" borderId="15" xfId="0" applyNumberFormat="1" applyFont="1" applyFill="1" applyBorder="1" applyAlignment="1">
      <alignment horizontal="center" vertical="center"/>
    </xf>
    <xf numFmtId="0" fontId="63" fillId="13" borderId="20" xfId="0" applyFont="1" applyFill="1" applyBorder="1" applyAlignment="1">
      <alignment vertical="center"/>
    </xf>
    <xf numFmtId="0" fontId="63" fillId="13" borderId="20" xfId="0" applyNumberFormat="1" applyFont="1" applyFill="1" applyBorder="1" applyAlignment="1">
      <alignment vertical="center"/>
    </xf>
    <xf numFmtId="0" fontId="63" fillId="13" borderId="21" xfId="0" applyFont="1" applyFill="1" applyBorder="1" applyAlignment="1">
      <alignment vertical="center"/>
    </xf>
    <xf numFmtId="0" fontId="2" fillId="32" borderId="10" xfId="0" applyFont="1" applyFill="1" applyBorder="1" applyAlignment="1">
      <alignment horizontal="center" vertical="center" shrinkToFit="1"/>
    </xf>
    <xf numFmtId="0" fontId="63" fillId="13" borderId="15" xfId="43" applyFont="1" applyFill="1" applyBorder="1" applyAlignment="1">
      <alignment horizontal="center" vertical="center" wrapText="1"/>
      <protection/>
    </xf>
    <xf numFmtId="0" fontId="63" fillId="13" borderId="10" xfId="0" applyNumberFormat="1" applyFont="1" applyFill="1" applyBorder="1" applyAlignment="1">
      <alignment horizontal="center" vertical="center" wrapText="1"/>
    </xf>
    <xf numFmtId="0" fontId="63" fillId="13" borderId="18" xfId="0" applyFont="1" applyFill="1" applyBorder="1" applyAlignment="1">
      <alignment horizontal="center" vertical="center" wrapText="1"/>
    </xf>
    <xf numFmtId="0" fontId="63" fillId="13" borderId="18" xfId="0" applyNumberFormat="1" applyFont="1" applyFill="1" applyBorder="1" applyAlignment="1">
      <alignment horizontal="center" vertical="center" wrapText="1"/>
    </xf>
    <xf numFmtId="0" fontId="0" fillId="13" borderId="15" xfId="45" applyFont="1" applyFill="1" applyBorder="1" applyAlignment="1">
      <alignment horizontal="center" vertical="center" shrinkToFit="1"/>
      <protection/>
    </xf>
    <xf numFmtId="0" fontId="0" fillId="13" borderId="38" xfId="48" applyFont="1" applyFill="1" applyBorder="1" applyAlignment="1">
      <alignment horizontal="center" vertical="center"/>
      <protection/>
    </xf>
    <xf numFmtId="0" fontId="0" fillId="13" borderId="10" xfId="38" applyFont="1" applyFill="1" applyBorder="1" applyAlignment="1">
      <alignment horizontal="center" vertical="center" shrinkToFit="1"/>
      <protection/>
    </xf>
    <xf numFmtId="0" fontId="0" fillId="13" borderId="12" xfId="48" applyFont="1" applyFill="1" applyBorder="1" applyAlignment="1">
      <alignment horizontal="center" vertical="center"/>
      <protection/>
    </xf>
    <xf numFmtId="0" fontId="0" fillId="13" borderId="27" xfId="48" applyFont="1" applyFill="1" applyBorder="1" applyAlignment="1">
      <alignment horizontal="center" vertical="center"/>
      <protection/>
    </xf>
    <xf numFmtId="0" fontId="0" fillId="13" borderId="10" xfId="45" applyFont="1" applyFill="1" applyBorder="1" applyAlignment="1">
      <alignment horizontal="center" vertical="center"/>
      <protection/>
    </xf>
    <xf numFmtId="0" fontId="0" fillId="13" borderId="12" xfId="46" applyNumberFormat="1" applyFont="1" applyFill="1" applyBorder="1" applyAlignment="1">
      <alignment horizontal="center" vertical="center"/>
      <protection/>
    </xf>
    <xf numFmtId="0" fontId="0" fillId="13" borderId="12" xfId="0" applyFill="1" applyBorder="1" applyAlignment="1">
      <alignment horizontal="center" vertical="center"/>
    </xf>
    <xf numFmtId="0" fontId="63" fillId="13" borderId="12" xfId="0" applyFont="1" applyFill="1" applyBorder="1" applyAlignment="1">
      <alignment horizontal="center" vertical="center"/>
    </xf>
    <xf numFmtId="2" fontId="63" fillId="13" borderId="20" xfId="0" applyNumberFormat="1" applyFont="1" applyFill="1" applyBorder="1" applyAlignment="1">
      <alignment horizontal="center" vertical="center" wrapText="1"/>
    </xf>
    <xf numFmtId="0" fontId="63" fillId="13" borderId="45" xfId="0" applyFont="1" applyFill="1" applyBorder="1" applyAlignment="1">
      <alignment horizontal="center" vertical="center"/>
    </xf>
    <xf numFmtId="0" fontId="62" fillId="33" borderId="18" xfId="0" applyFont="1" applyFill="1" applyBorder="1" applyAlignment="1">
      <alignment horizontal="center" vertical="center"/>
    </xf>
    <xf numFmtId="0" fontId="62" fillId="33" borderId="18" xfId="0" applyNumberFormat="1" applyFont="1" applyFill="1" applyBorder="1" applyAlignment="1">
      <alignment horizontal="center" vertical="center"/>
    </xf>
    <xf numFmtId="0" fontId="62" fillId="33" borderId="17" xfId="0" applyFont="1" applyFill="1" applyBorder="1" applyAlignment="1">
      <alignment horizontal="center" vertical="center"/>
    </xf>
    <xf numFmtId="0" fontId="63" fillId="0" borderId="24" xfId="45" applyFont="1" applyBorder="1" applyAlignment="1">
      <alignment horizontal="center" vertical="center" shrinkToFit="1"/>
      <protection/>
    </xf>
    <xf numFmtId="0" fontId="63" fillId="32" borderId="24" xfId="0" applyNumberFormat="1" applyFont="1" applyFill="1" applyBorder="1" applyAlignment="1">
      <alignment horizontal="center" vertical="center" wrapText="1"/>
    </xf>
    <xf numFmtId="0" fontId="67" fillId="32" borderId="46" xfId="43" applyFont="1" applyFill="1" applyBorder="1" applyAlignment="1">
      <alignment horizontal="center" vertical="center" wrapText="1"/>
      <protection/>
    </xf>
    <xf numFmtId="0" fontId="67" fillId="32" borderId="22" xfId="0" applyFont="1" applyFill="1" applyBorder="1" applyAlignment="1">
      <alignment horizontal="center" vertical="center" wrapText="1"/>
    </xf>
    <xf numFmtId="0" fontId="67" fillId="32" borderId="22" xfId="0" applyNumberFormat="1" applyFont="1" applyFill="1" applyBorder="1" applyAlignment="1">
      <alignment horizontal="center" vertical="center" shrinkToFit="1"/>
    </xf>
    <xf numFmtId="0" fontId="67" fillId="32" borderId="16" xfId="40" applyFont="1" applyFill="1" applyBorder="1" applyAlignment="1">
      <alignment horizontal="center" vertical="center" shrinkToFit="1"/>
      <protection/>
    </xf>
    <xf numFmtId="0" fontId="62" fillId="13" borderId="15" xfId="0" applyFont="1" applyFill="1" applyBorder="1" applyAlignment="1">
      <alignment horizontal="center" vertical="center"/>
    </xf>
    <xf numFmtId="0" fontId="62" fillId="13" borderId="15" xfId="48" applyNumberFormat="1" applyFont="1" applyFill="1" applyBorder="1" applyAlignment="1">
      <alignment horizontal="center" vertical="center" shrinkToFit="1"/>
      <protection/>
    </xf>
    <xf numFmtId="0" fontId="62" fillId="13" borderId="16" xfId="40" applyFont="1" applyFill="1" applyBorder="1" applyAlignment="1">
      <alignment horizontal="center" vertical="center" shrinkToFit="1"/>
      <protection/>
    </xf>
    <xf numFmtId="0" fontId="62" fillId="13" borderId="10" xfId="0" applyFont="1" applyFill="1" applyBorder="1" applyAlignment="1">
      <alignment horizontal="center" vertical="center"/>
    </xf>
    <xf numFmtId="0" fontId="62" fillId="13" borderId="10" xfId="44" applyNumberFormat="1" applyFont="1" applyFill="1" applyBorder="1" applyAlignment="1">
      <alignment horizontal="center" vertical="center" shrinkToFit="1"/>
      <protection/>
    </xf>
    <xf numFmtId="0" fontId="62" fillId="13" borderId="17" xfId="40" applyFont="1" applyFill="1" applyBorder="1" applyAlignment="1">
      <alignment horizontal="center" vertical="center" shrinkToFit="1"/>
      <protection/>
    </xf>
    <xf numFmtId="0" fontId="62" fillId="13" borderId="10" xfId="0" applyNumberFormat="1" applyFont="1" applyFill="1" applyBorder="1" applyAlignment="1">
      <alignment horizontal="center" vertical="center"/>
    </xf>
    <xf numFmtId="0" fontId="62" fillId="13" borderId="10" xfId="45" applyNumberFormat="1" applyFont="1" applyFill="1" applyBorder="1" applyAlignment="1">
      <alignment horizontal="center" vertical="center" shrinkToFit="1"/>
      <protection/>
    </xf>
    <xf numFmtId="0" fontId="62" fillId="13" borderId="10" xfId="0" applyFont="1" applyFill="1" applyBorder="1" applyAlignment="1">
      <alignment vertical="center"/>
    </xf>
    <xf numFmtId="0" fontId="62" fillId="13" borderId="10" xfId="0" applyNumberFormat="1" applyFont="1" applyFill="1" applyBorder="1" applyAlignment="1">
      <alignment vertical="center"/>
    </xf>
    <xf numFmtId="0" fontId="62" fillId="13" borderId="12" xfId="0" applyFont="1" applyFill="1" applyBorder="1" applyAlignment="1">
      <alignment vertical="center"/>
    </xf>
    <xf numFmtId="0" fontId="0" fillId="13" borderId="15" xfId="0" applyFill="1" applyBorder="1" applyAlignment="1">
      <alignment horizontal="center" vertical="center"/>
    </xf>
    <xf numFmtId="0" fontId="0" fillId="13" borderId="15" xfId="0" applyNumberFormat="1" applyFill="1" applyBorder="1" applyAlignment="1">
      <alignment horizontal="center" vertical="center"/>
    </xf>
    <xf numFmtId="0" fontId="0" fillId="13" borderId="38" xfId="0" applyFill="1" applyBorder="1" applyAlignment="1">
      <alignment horizontal="center" vertical="center"/>
    </xf>
    <xf numFmtId="0" fontId="0" fillId="13" borderId="10" xfId="0" applyNumberFormat="1" applyFill="1" applyBorder="1" applyAlignment="1">
      <alignment horizontal="center" vertical="center"/>
    </xf>
    <xf numFmtId="0" fontId="0" fillId="13" borderId="20" xfId="0" applyFill="1" applyBorder="1" applyAlignment="1">
      <alignment horizontal="center" vertical="center"/>
    </xf>
    <xf numFmtId="0" fontId="0" fillId="13" borderId="20" xfId="0" applyNumberFormat="1" applyFill="1" applyBorder="1" applyAlignment="1">
      <alignment horizontal="center" vertical="center"/>
    </xf>
    <xf numFmtId="0" fontId="0" fillId="13" borderId="21" xfId="0" applyFill="1" applyBorder="1" applyAlignment="1">
      <alignment horizontal="center" vertical="center"/>
    </xf>
    <xf numFmtId="0" fontId="63" fillId="33" borderId="17" xfId="0" applyFont="1" applyFill="1" applyBorder="1" applyAlignment="1">
      <alignment horizontal="center" vertical="center"/>
    </xf>
    <xf numFmtId="0" fontId="0" fillId="35" borderId="20" xfId="0" applyFill="1" applyBorder="1" applyAlignment="1">
      <alignment vertical="center"/>
    </xf>
    <xf numFmtId="0" fontId="0" fillId="35" borderId="20" xfId="0" applyNumberFormat="1" applyFill="1" applyBorder="1" applyAlignment="1">
      <alignment vertical="center"/>
    </xf>
    <xf numFmtId="0" fontId="0" fillId="35" borderId="21" xfId="0" applyFill="1" applyBorder="1" applyAlignment="1">
      <alignment vertical="center"/>
    </xf>
    <xf numFmtId="0" fontId="0" fillId="35" borderId="15" xfId="0" applyFill="1" applyBorder="1" applyAlignment="1">
      <alignment horizontal="center" vertical="center"/>
    </xf>
    <xf numFmtId="0" fontId="0" fillId="35" borderId="15" xfId="0" applyNumberFormat="1" applyFill="1" applyBorder="1" applyAlignment="1">
      <alignment horizontal="center" vertical="center"/>
    </xf>
    <xf numFmtId="0" fontId="0" fillId="35" borderId="38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NumberFormat="1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20" xfId="0" applyNumberForma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63" fillId="35" borderId="15" xfId="48" applyFont="1" applyFill="1" applyBorder="1" applyAlignment="1">
      <alignment horizontal="center" vertical="center" shrinkToFit="1"/>
      <protection/>
    </xf>
    <xf numFmtId="182" fontId="63" fillId="35" borderId="15" xfId="0" applyNumberFormat="1" applyFont="1" applyFill="1" applyBorder="1" applyAlignment="1">
      <alignment horizontal="center" vertical="center"/>
    </xf>
    <xf numFmtId="0" fontId="64" fillId="35" borderId="38" xfId="40" applyFont="1" applyFill="1" applyBorder="1" applyAlignment="1">
      <alignment horizontal="center" vertical="center" shrinkToFit="1"/>
      <protection/>
    </xf>
    <xf numFmtId="0" fontId="63" fillId="35" borderId="10" xfId="48" applyFont="1" applyFill="1" applyBorder="1" applyAlignment="1">
      <alignment horizontal="center" vertical="center" shrinkToFit="1"/>
      <protection/>
    </xf>
    <xf numFmtId="0" fontId="63" fillId="35" borderId="10" xfId="0" applyNumberFormat="1" applyFont="1" applyFill="1" applyBorder="1" applyAlignment="1">
      <alignment horizontal="center" vertical="center"/>
    </xf>
    <xf numFmtId="0" fontId="64" fillId="35" borderId="12" xfId="40" applyFont="1" applyFill="1" applyBorder="1" applyAlignment="1">
      <alignment horizontal="center" vertical="center" shrinkToFit="1"/>
      <protection/>
    </xf>
    <xf numFmtId="0" fontId="63" fillId="35" borderId="10" xfId="0" applyNumberFormat="1" applyFont="1" applyFill="1" applyBorder="1" applyAlignment="1">
      <alignment horizontal="center" vertical="center" wrapText="1"/>
    </xf>
    <xf numFmtId="0" fontId="63" fillId="35" borderId="10" xfId="0" applyFont="1" applyFill="1" applyBorder="1" applyAlignment="1">
      <alignment horizontal="center" vertical="center"/>
    </xf>
    <xf numFmtId="0" fontId="63" fillId="35" borderId="10" xfId="44" applyNumberFormat="1" applyFont="1" applyFill="1" applyBorder="1" applyAlignment="1">
      <alignment horizontal="center" vertical="center" shrinkToFit="1"/>
      <protection/>
    </xf>
    <xf numFmtId="0" fontId="68" fillId="0" borderId="33" xfId="49" applyFont="1" applyFill="1" applyBorder="1" applyAlignment="1">
      <alignment horizontal="center" vertical="center" shrinkToFit="1"/>
      <protection/>
    </xf>
    <xf numFmtId="0" fontId="69" fillId="0" borderId="15" xfId="0" applyFont="1" applyFill="1" applyBorder="1" applyAlignment="1" applyProtection="1">
      <alignment horizontal="center" vertical="center" shrinkToFit="1"/>
      <protection/>
    </xf>
    <xf numFmtId="0" fontId="68" fillId="0" borderId="15" xfId="0" applyNumberFormat="1" applyFont="1" applyBorder="1" applyAlignment="1">
      <alignment horizontal="center" vertical="center" wrapText="1"/>
    </xf>
    <xf numFmtId="0" fontId="69" fillId="0" borderId="38" xfId="0" applyFont="1" applyFill="1" applyBorder="1" applyAlignment="1" applyProtection="1">
      <alignment horizontal="center" vertical="center" shrinkToFit="1"/>
      <protection/>
    </xf>
    <xf numFmtId="0" fontId="69" fillId="0" borderId="10" xfId="0" applyFont="1" applyFill="1" applyBorder="1" applyAlignment="1" applyProtection="1">
      <alignment horizontal="center" vertical="center" shrinkToFit="1"/>
      <protection/>
    </xf>
    <xf numFmtId="0" fontId="68" fillId="0" borderId="10" xfId="0" applyNumberFormat="1" applyFont="1" applyBorder="1" applyAlignment="1">
      <alignment horizontal="center" vertical="center" wrapText="1"/>
    </xf>
    <xf numFmtId="0" fontId="69" fillId="0" borderId="12" xfId="0" applyFont="1" applyFill="1" applyBorder="1" applyAlignment="1" applyProtection="1">
      <alignment horizontal="center" vertical="center" shrinkToFit="1"/>
      <protection/>
    </xf>
    <xf numFmtId="0" fontId="68" fillId="0" borderId="24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24" xfId="0" applyNumberFormat="1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/>
    </xf>
    <xf numFmtId="0" fontId="68" fillId="0" borderId="18" xfId="0" applyNumberFormat="1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0" fontId="68" fillId="0" borderId="20" xfId="0" applyNumberFormat="1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 wrapText="1"/>
    </xf>
    <xf numFmtId="0" fontId="63" fillId="0" borderId="26" xfId="39" applyFont="1" applyFill="1" applyBorder="1" applyAlignment="1">
      <alignment horizontal="center" vertical="center"/>
      <protection/>
    </xf>
    <xf numFmtId="0" fontId="72" fillId="0" borderId="24" xfId="39" applyFont="1" applyFill="1" applyBorder="1" applyAlignment="1">
      <alignment horizontal="center" vertical="center" shrinkToFit="1"/>
      <protection/>
    </xf>
    <xf numFmtId="0" fontId="63" fillId="0" borderId="24" xfId="39" applyNumberFormat="1" applyFont="1" applyFill="1" applyBorder="1" applyAlignment="1">
      <alignment horizontal="center" vertical="center"/>
      <protection/>
    </xf>
    <xf numFmtId="0" fontId="72" fillId="0" borderId="27" xfId="40" applyFont="1" applyFill="1" applyBorder="1" applyAlignment="1">
      <alignment horizontal="center" vertical="center"/>
      <protection/>
    </xf>
    <xf numFmtId="0" fontId="63" fillId="0" borderId="32" xfId="49" applyFont="1" applyFill="1" applyBorder="1" applyAlignment="1">
      <alignment horizontal="center" vertical="center" shrinkToFit="1"/>
      <protection/>
    </xf>
    <xf numFmtId="0" fontId="63" fillId="0" borderId="18" xfId="49" applyFont="1" applyFill="1" applyBorder="1" applyAlignment="1">
      <alignment horizontal="center" vertical="center" shrinkToFit="1"/>
      <protection/>
    </xf>
    <xf numFmtId="0" fontId="63" fillId="0" borderId="17" xfId="38" applyFont="1" applyFill="1" applyBorder="1" applyAlignment="1">
      <alignment horizontal="center" vertical="center" shrinkToFit="1"/>
      <protection/>
    </xf>
    <xf numFmtId="0" fontId="63" fillId="0" borderId="43" xfId="45" applyFont="1" applyBorder="1" applyAlignment="1">
      <alignment horizontal="center" vertical="center" wrapText="1"/>
      <protection/>
    </xf>
    <xf numFmtId="0" fontId="63" fillId="0" borderId="11" xfId="45" applyFont="1" applyBorder="1" applyAlignment="1">
      <alignment horizontal="center" vertical="center" wrapText="1"/>
      <protection/>
    </xf>
    <xf numFmtId="0" fontId="63" fillId="0" borderId="13" xfId="45" applyFont="1" applyBorder="1" applyAlignment="1">
      <alignment horizontal="center" vertical="center" wrapText="1"/>
      <protection/>
    </xf>
    <xf numFmtId="0" fontId="63" fillId="0" borderId="47" xfId="43" applyFont="1" applyFill="1" applyBorder="1" applyAlignment="1">
      <alignment horizontal="center" vertical="center" wrapText="1"/>
      <protection/>
    </xf>
    <xf numFmtId="0" fontId="63" fillId="0" borderId="11" xfId="43" applyFont="1" applyFill="1" applyBorder="1" applyAlignment="1">
      <alignment horizontal="center" vertical="center" wrapText="1"/>
      <protection/>
    </xf>
    <xf numFmtId="0" fontId="63" fillId="0" borderId="13" xfId="43" applyFont="1" applyFill="1" applyBorder="1" applyAlignment="1">
      <alignment horizontal="center" vertical="center" wrapText="1"/>
      <protection/>
    </xf>
    <xf numFmtId="0" fontId="63" fillId="0" borderId="48" xfId="45" applyFont="1" applyBorder="1" applyAlignment="1">
      <alignment horizontal="center" vertical="center" wrapText="1"/>
      <protection/>
    </xf>
    <xf numFmtId="0" fontId="63" fillId="0" borderId="49" xfId="45" applyFont="1" applyBorder="1" applyAlignment="1">
      <alignment horizontal="center" vertical="center" wrapText="1"/>
      <protection/>
    </xf>
    <xf numFmtId="0" fontId="17" fillId="0" borderId="50" xfId="39" applyFont="1" applyFill="1" applyBorder="1" applyAlignment="1">
      <alignment horizontal="center" vertical="center"/>
      <protection/>
    </xf>
    <xf numFmtId="0" fontId="17" fillId="0" borderId="51" xfId="39" applyFont="1" applyFill="1" applyBorder="1" applyAlignment="1">
      <alignment horizontal="center" vertical="center"/>
      <protection/>
    </xf>
    <xf numFmtId="0" fontId="17" fillId="0" borderId="52" xfId="39" applyFont="1" applyFill="1" applyBorder="1" applyAlignment="1">
      <alignment horizontal="center" vertical="center"/>
      <protection/>
    </xf>
    <xf numFmtId="0" fontId="17" fillId="0" borderId="44" xfId="39" applyFont="1" applyFill="1" applyBorder="1" applyAlignment="1">
      <alignment horizontal="center" vertical="center"/>
      <protection/>
    </xf>
    <xf numFmtId="0" fontId="17" fillId="0" borderId="0" xfId="39" applyFont="1" applyFill="1" applyBorder="1" applyAlignment="1">
      <alignment horizontal="center" vertical="center"/>
      <protection/>
    </xf>
    <xf numFmtId="0" fontId="17" fillId="0" borderId="36" xfId="39" applyFont="1" applyFill="1" applyBorder="1" applyAlignment="1">
      <alignment horizontal="center" vertical="center"/>
      <protection/>
    </xf>
    <xf numFmtId="0" fontId="17" fillId="0" borderId="53" xfId="39" applyFont="1" applyFill="1" applyBorder="1" applyAlignment="1">
      <alignment horizontal="center" vertical="center"/>
      <protection/>
    </xf>
    <xf numFmtId="0" fontId="17" fillId="0" borderId="54" xfId="39" applyFont="1" applyFill="1" applyBorder="1" applyAlignment="1">
      <alignment horizontal="center" vertical="center"/>
      <protection/>
    </xf>
    <xf numFmtId="0" fontId="17" fillId="0" borderId="55" xfId="39" applyFont="1" applyFill="1" applyBorder="1" applyAlignment="1">
      <alignment horizontal="center" vertical="center"/>
      <protection/>
    </xf>
    <xf numFmtId="0" fontId="0" fillId="0" borderId="0" xfId="48" applyFont="1" applyAlignment="1">
      <alignment horizontal="left" vertical="center"/>
      <protection/>
    </xf>
    <xf numFmtId="0" fontId="0" fillId="0" borderId="0" xfId="48" applyFont="1" applyAlignment="1">
      <alignment horizontal="left" vertical="center"/>
      <protection/>
    </xf>
    <xf numFmtId="0" fontId="15" fillId="0" borderId="56" xfId="0" applyFont="1" applyBorder="1" applyAlignment="1">
      <alignment horizontal="center" vertical="center" textRotation="255" shrinkToFit="1"/>
    </xf>
    <xf numFmtId="0" fontId="15" fillId="0" borderId="31" xfId="0" applyFont="1" applyBorder="1" applyAlignment="1">
      <alignment horizontal="center" vertical="center" textRotation="255" shrinkToFit="1"/>
    </xf>
    <xf numFmtId="0" fontId="17" fillId="0" borderId="57" xfId="39" applyFont="1" applyFill="1" applyBorder="1" applyAlignment="1">
      <alignment horizontal="center" vertical="center"/>
      <protection/>
    </xf>
    <xf numFmtId="0" fontId="17" fillId="0" borderId="58" xfId="39" applyFont="1" applyFill="1" applyBorder="1" applyAlignment="1">
      <alignment horizontal="center" vertical="center"/>
      <protection/>
    </xf>
    <xf numFmtId="0" fontId="17" fillId="0" borderId="59" xfId="39" applyFont="1" applyFill="1" applyBorder="1" applyAlignment="1">
      <alignment horizontal="center" vertical="center"/>
      <protection/>
    </xf>
    <xf numFmtId="0" fontId="73" fillId="0" borderId="60" xfId="0" applyFont="1" applyBorder="1" applyAlignment="1">
      <alignment horizontal="center" vertical="center" textRotation="255" shrinkToFit="1"/>
    </xf>
    <xf numFmtId="0" fontId="73" fillId="0" borderId="56" xfId="0" applyFont="1" applyBorder="1" applyAlignment="1">
      <alignment horizontal="center" vertical="center" textRotation="255" shrinkToFit="1"/>
    </xf>
    <xf numFmtId="0" fontId="73" fillId="0" borderId="31" xfId="0" applyFont="1" applyBorder="1" applyAlignment="1">
      <alignment horizontal="center" vertical="center" textRotation="255" shrinkToFit="1"/>
    </xf>
    <xf numFmtId="0" fontId="63" fillId="0" borderId="61" xfId="45" applyFont="1" applyBorder="1" applyAlignment="1">
      <alignment horizontal="center" vertical="center" wrapText="1"/>
      <protection/>
    </xf>
    <xf numFmtId="0" fontId="63" fillId="0" borderId="62" xfId="45" applyFont="1" applyBorder="1" applyAlignment="1">
      <alignment horizontal="center" vertical="center" wrapText="1"/>
      <protection/>
    </xf>
    <xf numFmtId="0" fontId="63" fillId="0" borderId="63" xfId="45" applyFont="1" applyBorder="1" applyAlignment="1">
      <alignment horizontal="center" vertical="center" wrapText="1"/>
      <protection/>
    </xf>
    <xf numFmtId="0" fontId="68" fillId="0" borderId="61" xfId="45" applyFont="1" applyBorder="1" applyAlignment="1">
      <alignment horizontal="center" vertical="center" wrapText="1"/>
      <protection/>
    </xf>
    <xf numFmtId="0" fontId="68" fillId="0" borderId="62" xfId="45" applyFont="1" applyBorder="1" applyAlignment="1">
      <alignment horizontal="center" vertical="center" wrapText="1"/>
      <protection/>
    </xf>
    <xf numFmtId="0" fontId="68" fillId="0" borderId="63" xfId="45" applyFont="1" applyBorder="1" applyAlignment="1">
      <alignment horizontal="center" vertical="center" wrapText="1"/>
      <protection/>
    </xf>
    <xf numFmtId="14" fontId="0" fillId="0" borderId="37" xfId="49" applyNumberFormat="1" applyFont="1" applyFill="1" applyBorder="1" applyAlignment="1">
      <alignment horizontal="center" vertical="center"/>
      <protection/>
    </xf>
    <xf numFmtId="14" fontId="0" fillId="0" borderId="15" xfId="49" applyNumberFormat="1" applyFont="1" applyFill="1" applyBorder="1" applyAlignment="1">
      <alignment horizontal="center" vertical="center"/>
      <protection/>
    </xf>
    <xf numFmtId="14" fontId="0" fillId="0" borderId="38" xfId="49" applyNumberFormat="1" applyFont="1" applyFill="1" applyBorder="1" applyAlignment="1">
      <alignment horizontal="center" vertical="center"/>
      <protection/>
    </xf>
    <xf numFmtId="14" fontId="63" fillId="0" borderId="64" xfId="49" applyNumberFormat="1" applyFont="1" applyFill="1" applyBorder="1" applyAlignment="1">
      <alignment horizontal="center" vertical="center"/>
      <protection/>
    </xf>
    <xf numFmtId="14" fontId="63" fillId="0" borderId="65" xfId="49" applyNumberFormat="1" applyFont="1" applyFill="1" applyBorder="1" applyAlignment="1">
      <alignment horizontal="center" vertical="center"/>
      <protection/>
    </xf>
    <xf numFmtId="14" fontId="0" fillId="0" borderId="64" xfId="49" applyNumberFormat="1" applyFont="1" applyFill="1" applyBorder="1" applyAlignment="1">
      <alignment horizontal="center" vertical="center"/>
      <protection/>
    </xf>
    <xf numFmtId="14" fontId="0" fillId="0" borderId="65" xfId="49" applyNumberFormat="1" applyFont="1" applyFill="1" applyBorder="1" applyAlignment="1">
      <alignment horizontal="center" vertical="center"/>
      <protection/>
    </xf>
    <xf numFmtId="14" fontId="68" fillId="0" borderId="64" xfId="49" applyNumberFormat="1" applyFont="1" applyFill="1" applyBorder="1" applyAlignment="1">
      <alignment horizontal="center" vertical="center"/>
      <protection/>
    </xf>
    <xf numFmtId="14" fontId="68" fillId="0" borderId="65" xfId="49" applyNumberFormat="1" applyFont="1" applyFill="1" applyBorder="1" applyAlignment="1">
      <alignment horizontal="center" vertical="center"/>
      <protection/>
    </xf>
    <xf numFmtId="0" fontId="15" fillId="0" borderId="60" xfId="0" applyFont="1" applyBorder="1" applyAlignment="1">
      <alignment horizontal="center" vertical="center" textRotation="255"/>
    </xf>
    <xf numFmtId="0" fontId="15" fillId="0" borderId="31" xfId="0" applyFont="1" applyBorder="1" applyAlignment="1">
      <alignment horizontal="center" vertical="center" textRotation="255"/>
    </xf>
    <xf numFmtId="0" fontId="15" fillId="0" borderId="60" xfId="0" applyFont="1" applyBorder="1" applyAlignment="1">
      <alignment horizontal="center" vertical="center" textRotation="255" shrinkToFit="1"/>
    </xf>
    <xf numFmtId="14" fontId="63" fillId="0" borderId="37" xfId="49" applyNumberFormat="1" applyFont="1" applyFill="1" applyBorder="1" applyAlignment="1">
      <alignment horizontal="center" vertical="center"/>
      <protection/>
    </xf>
    <xf numFmtId="14" fontId="63" fillId="0" borderId="15" xfId="49" applyNumberFormat="1" applyFont="1" applyFill="1" applyBorder="1" applyAlignment="1">
      <alignment horizontal="center" vertical="center"/>
      <protection/>
    </xf>
    <xf numFmtId="14" fontId="63" fillId="0" borderId="38" xfId="49" applyNumberFormat="1" applyFont="1" applyFill="1" applyBorder="1" applyAlignment="1">
      <alignment horizontal="center" vertical="center"/>
      <protection/>
    </xf>
    <xf numFmtId="0" fontId="66" fillId="13" borderId="26" xfId="45" applyFont="1" applyFill="1" applyBorder="1" applyAlignment="1">
      <alignment horizontal="center" vertical="center" wrapText="1"/>
      <protection/>
    </xf>
    <xf numFmtId="0" fontId="66" fillId="13" borderId="14" xfId="45" applyFont="1" applyFill="1" applyBorder="1" applyAlignment="1">
      <alignment horizontal="center" vertical="center" wrapText="1"/>
      <protection/>
    </xf>
    <xf numFmtId="0" fontId="66" fillId="13" borderId="23" xfId="45" applyFont="1" applyFill="1" applyBorder="1" applyAlignment="1">
      <alignment horizontal="center" vertical="center" wrapText="1"/>
      <protection/>
    </xf>
    <xf numFmtId="0" fontId="15" fillId="0" borderId="56" xfId="0" applyFont="1" applyBorder="1" applyAlignment="1">
      <alignment horizontal="center" vertical="center" textRotation="255"/>
    </xf>
    <xf numFmtId="0" fontId="64" fillId="0" borderId="62" xfId="38" applyFont="1" applyFill="1" applyBorder="1" applyAlignment="1">
      <alignment horizontal="center" vertical="center" wrapText="1"/>
      <protection/>
    </xf>
    <xf numFmtId="0" fontId="64" fillId="0" borderId="62" xfId="38" applyFont="1" applyFill="1" applyBorder="1" applyAlignment="1">
      <alignment horizontal="center" vertical="center"/>
      <protection/>
    </xf>
    <xf numFmtId="0" fontId="64" fillId="0" borderId="63" xfId="38" applyFont="1" applyFill="1" applyBorder="1" applyAlignment="1">
      <alignment horizontal="center" vertical="center"/>
      <protection/>
    </xf>
    <xf numFmtId="0" fontId="63" fillId="0" borderId="61" xfId="49" applyFont="1" applyFill="1" applyBorder="1" applyAlignment="1">
      <alignment horizontal="center" vertical="center" wrapText="1"/>
      <protection/>
    </xf>
    <xf numFmtId="0" fontId="63" fillId="0" borderId="62" xfId="49" applyFont="1" applyFill="1" applyBorder="1" applyAlignment="1">
      <alignment horizontal="center" vertical="center" wrapText="1"/>
      <protection/>
    </xf>
    <xf numFmtId="0" fontId="63" fillId="0" borderId="63" xfId="49" applyFont="1" applyFill="1" applyBorder="1" applyAlignment="1">
      <alignment horizontal="center" vertical="center" wrapText="1"/>
      <protection/>
    </xf>
    <xf numFmtId="0" fontId="63" fillId="0" borderId="66" xfId="45" applyFont="1" applyFill="1" applyBorder="1" applyAlignment="1">
      <alignment horizontal="center" vertical="center" wrapText="1"/>
      <protection/>
    </xf>
    <xf numFmtId="0" fontId="63" fillId="0" borderId="0" xfId="45" applyFont="1" applyFill="1" applyBorder="1" applyAlignment="1">
      <alignment horizontal="center" vertical="center" wrapText="1"/>
      <protection/>
    </xf>
    <xf numFmtId="0" fontId="63" fillId="0" borderId="58" xfId="45" applyFont="1" applyFill="1" applyBorder="1" applyAlignment="1">
      <alignment horizontal="center" vertical="center" wrapText="1"/>
      <protection/>
    </xf>
    <xf numFmtId="0" fontId="66" fillId="13" borderId="47" xfId="43" applyFont="1" applyFill="1" applyBorder="1" applyAlignment="1">
      <alignment horizontal="center" vertical="center" wrapText="1"/>
      <protection/>
    </xf>
    <xf numFmtId="0" fontId="66" fillId="13" borderId="11" xfId="43" applyFont="1" applyFill="1" applyBorder="1" applyAlignment="1">
      <alignment horizontal="center" vertical="center" wrapText="1"/>
      <protection/>
    </xf>
    <xf numFmtId="0" fontId="66" fillId="13" borderId="13" xfId="43" applyFont="1" applyFill="1" applyBorder="1" applyAlignment="1">
      <alignment horizontal="center" vertical="center" wrapText="1"/>
      <protection/>
    </xf>
    <xf numFmtId="0" fontId="74" fillId="0" borderId="67" xfId="45" applyFont="1" applyBorder="1" applyAlignment="1">
      <alignment horizontal="center" vertical="center" shrinkToFit="1"/>
      <protection/>
    </xf>
    <xf numFmtId="0" fontId="15" fillId="0" borderId="44" xfId="0" applyFont="1" applyBorder="1" applyAlignment="1">
      <alignment horizontal="center" vertical="center" textRotation="255"/>
    </xf>
    <xf numFmtId="0" fontId="15" fillId="0" borderId="57" xfId="0" applyFont="1" applyBorder="1" applyAlignment="1">
      <alignment horizontal="center" vertical="center" textRotation="255"/>
    </xf>
    <xf numFmtId="0" fontId="46" fillId="32" borderId="62" xfId="38" applyFont="1" applyFill="1" applyBorder="1" applyAlignment="1">
      <alignment horizontal="center" vertical="center" wrapText="1"/>
      <protection/>
    </xf>
    <xf numFmtId="0" fontId="46" fillId="32" borderId="62" xfId="38" applyFont="1" applyFill="1" applyBorder="1" applyAlignment="1">
      <alignment horizontal="center" vertical="center"/>
      <protection/>
    </xf>
    <xf numFmtId="0" fontId="46" fillId="32" borderId="63" xfId="38" applyFont="1" applyFill="1" applyBorder="1" applyAlignment="1">
      <alignment horizontal="center" vertical="center"/>
      <protection/>
    </xf>
    <xf numFmtId="0" fontId="62" fillId="13" borderId="47" xfId="0" applyFont="1" applyFill="1" applyBorder="1" applyAlignment="1">
      <alignment horizontal="center" vertical="center" wrapText="1"/>
    </xf>
    <xf numFmtId="0" fontId="46" fillId="13" borderId="11" xfId="0" applyFont="1" applyFill="1" applyBorder="1" applyAlignment="1">
      <alignment horizontal="center" vertical="center" wrapText="1"/>
    </xf>
    <xf numFmtId="0" fontId="46" fillId="13" borderId="33" xfId="0" applyFont="1" applyFill="1" applyBorder="1" applyAlignment="1">
      <alignment horizontal="center" vertical="center" wrapText="1"/>
    </xf>
    <xf numFmtId="0" fontId="46" fillId="13" borderId="13" xfId="0" applyFont="1" applyFill="1" applyBorder="1" applyAlignment="1">
      <alignment horizontal="center" vertical="center" wrapText="1"/>
    </xf>
    <xf numFmtId="0" fontId="62" fillId="13" borderId="48" xfId="45" applyFont="1" applyFill="1" applyBorder="1" applyAlignment="1">
      <alignment horizontal="center" vertical="center" wrapText="1"/>
      <protection/>
    </xf>
    <xf numFmtId="0" fontId="46" fillId="13" borderId="48" xfId="45" applyFont="1" applyFill="1" applyBorder="1" applyAlignment="1">
      <alignment horizontal="center" vertical="center" wrapText="1"/>
      <protection/>
    </xf>
    <xf numFmtId="0" fontId="46" fillId="13" borderId="49" xfId="45" applyFont="1" applyFill="1" applyBorder="1" applyAlignment="1">
      <alignment horizontal="center" vertical="center" wrapText="1"/>
      <protection/>
    </xf>
    <xf numFmtId="0" fontId="15" fillId="32" borderId="60" xfId="0" applyFont="1" applyFill="1" applyBorder="1" applyAlignment="1">
      <alignment horizontal="center" vertical="center" textRotation="255"/>
    </xf>
    <xf numFmtId="0" fontId="15" fillId="32" borderId="31" xfId="0" applyFont="1" applyFill="1" applyBorder="1" applyAlignment="1">
      <alignment horizontal="center" vertical="center" textRotation="255"/>
    </xf>
    <xf numFmtId="0" fontId="2" fillId="34" borderId="28" xfId="43" applyFont="1" applyFill="1" applyBorder="1" applyAlignment="1">
      <alignment horizontal="center" vertical="center" wrapText="1"/>
      <protection/>
    </xf>
    <xf numFmtId="0" fontId="2" fillId="34" borderId="39" xfId="43" applyFont="1" applyFill="1" applyBorder="1" applyAlignment="1">
      <alignment horizontal="center" vertical="center" wrapText="1"/>
      <protection/>
    </xf>
    <xf numFmtId="0" fontId="15" fillId="0" borderId="35" xfId="0" applyFont="1" applyBorder="1" applyAlignment="1">
      <alignment horizontal="center" vertical="center" textRotation="255"/>
    </xf>
    <xf numFmtId="0" fontId="46" fillId="32" borderId="61" xfId="49" applyFont="1" applyFill="1" applyBorder="1" applyAlignment="1">
      <alignment horizontal="center" vertical="center" wrapText="1"/>
      <protection/>
    </xf>
    <xf numFmtId="0" fontId="46" fillId="32" borderId="62" xfId="49" applyFont="1" applyFill="1" applyBorder="1" applyAlignment="1">
      <alignment horizontal="center" vertical="center" wrapText="1"/>
      <protection/>
    </xf>
    <xf numFmtId="0" fontId="46" fillId="32" borderId="37" xfId="45" applyFont="1" applyFill="1" applyBorder="1" applyAlignment="1">
      <alignment horizontal="center" vertical="center" wrapText="1"/>
      <protection/>
    </xf>
    <xf numFmtId="0" fontId="46" fillId="32" borderId="14" xfId="45" applyFont="1" applyFill="1" applyBorder="1" applyAlignment="1">
      <alignment horizontal="center" vertical="center" wrapText="1"/>
      <protection/>
    </xf>
    <xf numFmtId="0" fontId="46" fillId="32" borderId="32" xfId="45" applyFont="1" applyFill="1" applyBorder="1" applyAlignment="1">
      <alignment horizontal="center" vertical="center" wrapText="1"/>
      <protection/>
    </xf>
    <xf numFmtId="0" fontId="62" fillId="13" borderId="37" xfId="45" applyFont="1" applyFill="1" applyBorder="1" applyAlignment="1">
      <alignment horizontal="center" vertical="center" wrapText="1"/>
      <protection/>
    </xf>
    <xf numFmtId="0" fontId="62" fillId="13" borderId="14" xfId="45" applyFont="1" applyFill="1" applyBorder="1" applyAlignment="1">
      <alignment horizontal="center" vertical="center" wrapText="1"/>
      <protection/>
    </xf>
    <xf numFmtId="0" fontId="62" fillId="13" borderId="32" xfId="45" applyFont="1" applyFill="1" applyBorder="1" applyAlignment="1">
      <alignment horizontal="center" vertical="center" wrapText="1"/>
      <protection/>
    </xf>
    <xf numFmtId="0" fontId="46" fillId="32" borderId="35" xfId="0" applyFont="1" applyFill="1" applyBorder="1" applyAlignment="1">
      <alignment horizontal="center" vertical="center" wrapText="1"/>
    </xf>
    <xf numFmtId="0" fontId="46" fillId="32" borderId="44" xfId="0" applyFont="1" applyFill="1" applyBorder="1" applyAlignment="1">
      <alignment horizontal="center" vertical="center" wrapText="1"/>
    </xf>
    <xf numFmtId="0" fontId="46" fillId="32" borderId="57" xfId="0" applyFont="1" applyFill="1" applyBorder="1" applyAlignment="1">
      <alignment horizontal="center" vertical="center" wrapText="1"/>
    </xf>
    <xf numFmtId="0" fontId="46" fillId="32" borderId="61" xfId="43" applyFont="1" applyFill="1" applyBorder="1" applyAlignment="1">
      <alignment horizontal="center" vertical="center" wrapText="1"/>
      <protection/>
    </xf>
    <xf numFmtId="0" fontId="46" fillId="32" borderId="62" xfId="43" applyFont="1" applyFill="1" applyBorder="1" applyAlignment="1">
      <alignment horizontal="center" vertical="center" wrapText="1"/>
      <protection/>
    </xf>
    <xf numFmtId="0" fontId="46" fillId="32" borderId="63" xfId="43" applyFont="1" applyFill="1" applyBorder="1" applyAlignment="1">
      <alignment horizontal="center" vertical="center" wrapText="1"/>
      <protection/>
    </xf>
    <xf numFmtId="14" fontId="0" fillId="0" borderId="68" xfId="49" applyNumberFormat="1" applyFont="1" applyFill="1" applyBorder="1" applyAlignment="1">
      <alignment horizontal="center" vertical="center"/>
      <protection/>
    </xf>
    <xf numFmtId="14" fontId="0" fillId="0" borderId="51" xfId="49" applyNumberFormat="1" applyFont="1" applyFill="1" applyBorder="1" applyAlignment="1">
      <alignment horizontal="center" vertical="center"/>
      <protection/>
    </xf>
    <xf numFmtId="14" fontId="0" fillId="0" borderId="52" xfId="49" applyNumberFormat="1" applyFont="1" applyFill="1" applyBorder="1" applyAlignment="1">
      <alignment horizontal="center" vertical="center"/>
      <protection/>
    </xf>
    <xf numFmtId="0" fontId="18" fillId="0" borderId="50" xfId="39" applyFont="1" applyFill="1" applyBorder="1" applyAlignment="1">
      <alignment horizontal="center" vertical="center" wrapText="1"/>
      <protection/>
    </xf>
    <xf numFmtId="0" fontId="18" fillId="0" borderId="51" xfId="39" applyFont="1" applyFill="1" applyBorder="1" applyAlignment="1">
      <alignment horizontal="center" vertical="center" wrapText="1"/>
      <protection/>
    </xf>
    <xf numFmtId="0" fontId="18" fillId="0" borderId="52" xfId="39" applyFont="1" applyFill="1" applyBorder="1" applyAlignment="1">
      <alignment horizontal="center" vertical="center" wrapText="1"/>
      <protection/>
    </xf>
    <xf numFmtId="0" fontId="18" fillId="0" borderId="44" xfId="39" applyFont="1" applyFill="1" applyBorder="1" applyAlignment="1">
      <alignment horizontal="center" vertical="center" wrapText="1"/>
      <protection/>
    </xf>
    <xf numFmtId="0" fontId="18" fillId="0" borderId="0" xfId="39" applyFont="1" applyFill="1" applyBorder="1" applyAlignment="1">
      <alignment horizontal="center" vertical="center" wrapText="1"/>
      <protection/>
    </xf>
    <xf numFmtId="0" fontId="18" fillId="0" borderId="36" xfId="39" applyFont="1" applyFill="1" applyBorder="1" applyAlignment="1">
      <alignment horizontal="center" vertical="center" wrapText="1"/>
      <protection/>
    </xf>
    <xf numFmtId="0" fontId="18" fillId="0" borderId="57" xfId="39" applyFont="1" applyFill="1" applyBorder="1" applyAlignment="1">
      <alignment horizontal="center" vertical="center" wrapText="1"/>
      <protection/>
    </xf>
    <xf numFmtId="0" fontId="18" fillId="0" borderId="58" xfId="39" applyFont="1" applyFill="1" applyBorder="1" applyAlignment="1">
      <alignment horizontal="center" vertical="center" wrapText="1"/>
      <protection/>
    </xf>
    <xf numFmtId="0" fontId="18" fillId="0" borderId="59" xfId="39" applyFont="1" applyFill="1" applyBorder="1" applyAlignment="1">
      <alignment horizontal="center" vertical="center" wrapText="1"/>
      <protection/>
    </xf>
    <xf numFmtId="0" fontId="63" fillId="13" borderId="37" xfId="45" applyFont="1" applyFill="1" applyBorder="1" applyAlignment="1">
      <alignment horizontal="center" vertical="center" wrapText="1"/>
      <protection/>
    </xf>
    <xf numFmtId="0" fontId="63" fillId="13" borderId="14" xfId="45" applyFont="1" applyFill="1" applyBorder="1" applyAlignment="1">
      <alignment horizontal="center" vertical="center" wrapText="1"/>
      <protection/>
    </xf>
    <xf numFmtId="0" fontId="63" fillId="13" borderId="32" xfId="45" applyFont="1" applyFill="1" applyBorder="1" applyAlignment="1">
      <alignment horizontal="center" vertical="center" wrapText="1"/>
      <protection/>
    </xf>
    <xf numFmtId="0" fontId="63" fillId="32" borderId="26" xfId="45" applyFont="1" applyFill="1" applyBorder="1" applyAlignment="1">
      <alignment horizontal="center" vertical="center" wrapText="1"/>
      <protection/>
    </xf>
    <xf numFmtId="0" fontId="63" fillId="32" borderId="14" xfId="45" applyFont="1" applyFill="1" applyBorder="1" applyAlignment="1">
      <alignment horizontal="center" vertical="center" wrapText="1"/>
      <protection/>
    </xf>
    <xf numFmtId="0" fontId="63" fillId="32" borderId="32" xfId="45" applyFont="1" applyFill="1" applyBorder="1" applyAlignment="1">
      <alignment horizontal="center" vertical="center" wrapText="1"/>
      <protection/>
    </xf>
    <xf numFmtId="0" fontId="66" fillId="13" borderId="37" xfId="45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3" fillId="32" borderId="58" xfId="49" applyFont="1" applyFill="1" applyBorder="1" applyAlignment="1">
      <alignment horizontal="center" vertical="center"/>
      <protection/>
    </xf>
    <xf numFmtId="0" fontId="13" fillId="32" borderId="59" xfId="49" applyFont="1" applyFill="1" applyBorder="1" applyAlignment="1">
      <alignment horizontal="center" vertical="center"/>
      <protection/>
    </xf>
    <xf numFmtId="0" fontId="14" fillId="32" borderId="28" xfId="49" applyFont="1" applyFill="1" applyBorder="1" applyAlignment="1">
      <alignment horizontal="center" vertical="center"/>
      <protection/>
    </xf>
    <xf numFmtId="0" fontId="14" fillId="32" borderId="29" xfId="49" applyFont="1" applyFill="1" applyBorder="1" applyAlignment="1">
      <alignment horizontal="center" vertical="center"/>
      <protection/>
    </xf>
    <xf numFmtId="0" fontId="14" fillId="32" borderId="30" xfId="49" applyFont="1" applyFill="1" applyBorder="1" applyAlignment="1">
      <alignment horizontal="center" vertical="center"/>
      <protection/>
    </xf>
    <xf numFmtId="14" fontId="0" fillId="0" borderId="43" xfId="49" applyNumberFormat="1" applyFont="1" applyFill="1" applyBorder="1" applyAlignment="1">
      <alignment horizontal="center" vertical="center"/>
      <protection/>
    </xf>
    <xf numFmtId="0" fontId="66" fillId="13" borderId="43" xfId="0" applyFont="1" applyFill="1" applyBorder="1" applyAlignment="1">
      <alignment horizontal="center" vertical="center" wrapText="1"/>
    </xf>
    <xf numFmtId="0" fontId="66" fillId="13" borderId="11" xfId="0" applyFont="1" applyFill="1" applyBorder="1" applyAlignment="1">
      <alignment horizontal="center" vertical="center" wrapText="1"/>
    </xf>
    <xf numFmtId="0" fontId="66" fillId="13" borderId="13" xfId="0" applyFont="1" applyFill="1" applyBorder="1" applyAlignment="1">
      <alignment horizontal="center" vertical="center" wrapText="1"/>
    </xf>
    <xf numFmtId="0" fontId="66" fillId="35" borderId="43" xfId="0" applyFont="1" applyFill="1" applyBorder="1" applyAlignment="1">
      <alignment horizontal="center" vertical="center" wrapText="1"/>
    </xf>
    <xf numFmtId="0" fontId="66" fillId="35" borderId="11" xfId="0" applyFont="1" applyFill="1" applyBorder="1" applyAlignment="1">
      <alignment horizontal="center" vertical="center"/>
    </xf>
    <xf numFmtId="0" fontId="66" fillId="35" borderId="13" xfId="0" applyFont="1" applyFill="1" applyBorder="1" applyAlignment="1">
      <alignment horizontal="center" vertical="center"/>
    </xf>
    <xf numFmtId="0" fontId="66" fillId="35" borderId="35" xfId="0" applyFont="1" applyFill="1" applyBorder="1" applyAlignment="1">
      <alignment horizontal="center" vertical="center" wrapText="1"/>
    </xf>
    <xf numFmtId="0" fontId="66" fillId="35" borderId="44" xfId="0" applyFont="1" applyFill="1" applyBorder="1" applyAlignment="1">
      <alignment horizontal="center" vertical="center" wrapText="1"/>
    </xf>
    <xf numFmtId="0" fontId="66" fillId="35" borderId="57" xfId="0" applyFont="1" applyFill="1" applyBorder="1" applyAlignment="1">
      <alignment horizontal="center" vertical="center" wrapText="1"/>
    </xf>
    <xf numFmtId="0" fontId="67" fillId="32" borderId="70" xfId="0" applyFont="1" applyFill="1" applyBorder="1" applyAlignment="1">
      <alignment horizontal="center" vertical="center" wrapText="1"/>
    </xf>
    <xf numFmtId="0" fontId="67" fillId="32" borderId="29" xfId="0" applyFont="1" applyFill="1" applyBorder="1" applyAlignment="1">
      <alignment horizontal="center" vertical="center" wrapText="1"/>
    </xf>
    <xf numFmtId="0" fontId="67" fillId="32" borderId="30" xfId="0" applyFont="1" applyFill="1" applyBorder="1" applyAlignment="1">
      <alignment horizontal="center" vertical="center" wrapText="1"/>
    </xf>
    <xf numFmtId="0" fontId="63" fillId="0" borderId="47" xfId="48" applyFont="1" applyFill="1" applyBorder="1" applyAlignment="1">
      <alignment horizontal="center" vertical="center" wrapText="1" shrinkToFit="1"/>
      <protection/>
    </xf>
    <xf numFmtId="0" fontId="63" fillId="0" borderId="11" xfId="48" applyFont="1" applyFill="1" applyBorder="1" applyAlignment="1">
      <alignment horizontal="center" vertical="center" wrapText="1" shrinkToFit="1"/>
      <protection/>
    </xf>
    <xf numFmtId="0" fontId="63" fillId="0" borderId="33" xfId="48" applyFont="1" applyFill="1" applyBorder="1" applyAlignment="1">
      <alignment horizontal="center" vertical="center" wrapText="1" shrinkToFit="1"/>
      <protection/>
    </xf>
    <xf numFmtId="0" fontId="63" fillId="0" borderId="13" xfId="48" applyFont="1" applyFill="1" applyBorder="1" applyAlignment="1">
      <alignment horizontal="center" vertical="center" wrapText="1" shrinkToFit="1"/>
      <protection/>
    </xf>
    <xf numFmtId="0" fontId="63" fillId="32" borderId="47" xfId="48" applyFont="1" applyFill="1" applyBorder="1" applyAlignment="1">
      <alignment horizontal="center" vertical="center" wrapText="1" shrinkToFit="1"/>
      <protection/>
    </xf>
    <xf numFmtId="0" fontId="63" fillId="32" borderId="11" xfId="48" applyFont="1" applyFill="1" applyBorder="1" applyAlignment="1">
      <alignment horizontal="center" vertical="center" wrapText="1" shrinkToFit="1"/>
      <protection/>
    </xf>
    <xf numFmtId="0" fontId="63" fillId="32" borderId="33" xfId="48" applyFont="1" applyFill="1" applyBorder="1" applyAlignment="1">
      <alignment horizontal="center" vertical="center" wrapText="1" shrinkToFit="1"/>
      <protection/>
    </xf>
    <xf numFmtId="0" fontId="63" fillId="32" borderId="13" xfId="48" applyFont="1" applyFill="1" applyBorder="1" applyAlignment="1">
      <alignment horizontal="center" vertical="center" wrapText="1" shrinkToFit="1"/>
      <protection/>
    </xf>
    <xf numFmtId="0" fontId="66" fillId="13" borderId="32" xfId="45" applyFont="1" applyFill="1" applyBorder="1" applyAlignment="1">
      <alignment horizontal="center" vertical="center" wrapText="1"/>
      <protection/>
    </xf>
    <xf numFmtId="0" fontId="63" fillId="0" borderId="43" xfId="43" applyFont="1" applyFill="1" applyBorder="1" applyAlignment="1">
      <alignment horizontal="center" vertical="center" wrapText="1"/>
      <protection/>
    </xf>
    <xf numFmtId="0" fontId="63" fillId="0" borderId="33" xfId="43" applyFont="1" applyFill="1" applyBorder="1" applyAlignment="1">
      <alignment horizontal="center" vertical="center" wrapText="1"/>
      <protection/>
    </xf>
    <xf numFmtId="0" fontId="0" fillId="0" borderId="37" xfId="45" applyFont="1" applyFill="1" applyBorder="1" applyAlignment="1">
      <alignment horizontal="center" vertical="center" wrapText="1"/>
      <protection/>
    </xf>
    <xf numFmtId="0" fontId="0" fillId="0" borderId="14" xfId="45" applyFont="1" applyFill="1" applyBorder="1" applyAlignment="1">
      <alignment horizontal="center" vertical="center" wrapText="1"/>
      <protection/>
    </xf>
    <xf numFmtId="0" fontId="0" fillId="0" borderId="23" xfId="45" applyFont="1" applyFill="1" applyBorder="1" applyAlignment="1">
      <alignment horizontal="center" vertical="center" wrapText="1"/>
      <protection/>
    </xf>
    <xf numFmtId="0" fontId="63" fillId="0" borderId="47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33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0" fillId="32" borderId="70" xfId="0" applyFill="1" applyBorder="1" applyAlignment="1">
      <alignment horizontal="center" vertical="center" wrapText="1"/>
    </xf>
    <xf numFmtId="0" fontId="0" fillId="32" borderId="29" xfId="0" applyFont="1" applyFill="1" applyBorder="1" applyAlignment="1">
      <alignment horizontal="center" vertical="center" wrapText="1"/>
    </xf>
    <xf numFmtId="0" fontId="0" fillId="32" borderId="30" xfId="0" applyFont="1" applyFill="1" applyBorder="1" applyAlignment="1">
      <alignment horizontal="center" vertical="center" wrapText="1"/>
    </xf>
    <xf numFmtId="14" fontId="0" fillId="0" borderId="53" xfId="49" applyNumberFormat="1" applyFont="1" applyFill="1" applyBorder="1" applyAlignment="1">
      <alignment horizontal="center" vertical="center"/>
      <protection/>
    </xf>
    <xf numFmtId="14" fontId="0" fillId="0" borderId="54" xfId="49" applyNumberFormat="1" applyFont="1" applyFill="1" applyBorder="1" applyAlignment="1">
      <alignment horizontal="center" vertical="center"/>
      <protection/>
    </xf>
    <xf numFmtId="14" fontId="0" fillId="0" borderId="55" xfId="49" applyNumberFormat="1" applyFont="1" applyFill="1" applyBorder="1" applyAlignment="1">
      <alignment horizontal="center" vertical="center"/>
      <protection/>
    </xf>
    <xf numFmtId="0" fontId="63" fillId="0" borderId="35" xfId="0" applyFont="1" applyBorder="1" applyAlignment="1">
      <alignment horizontal="center" vertical="center" wrapText="1"/>
    </xf>
    <xf numFmtId="0" fontId="63" fillId="0" borderId="44" xfId="0" applyFont="1" applyBorder="1" applyAlignment="1">
      <alignment horizontal="center" vertical="center" wrapText="1"/>
    </xf>
    <xf numFmtId="0" fontId="63" fillId="0" borderId="57" xfId="0" applyFont="1" applyBorder="1" applyAlignment="1">
      <alignment horizontal="center" vertical="center" wrapText="1"/>
    </xf>
    <xf numFmtId="0" fontId="0" fillId="32" borderId="61" xfId="43" applyFont="1" applyFill="1" applyBorder="1" applyAlignment="1">
      <alignment horizontal="center" vertical="center" wrapText="1"/>
      <protection/>
    </xf>
    <xf numFmtId="0" fontId="0" fillId="32" borderId="62" xfId="43" applyFont="1" applyFill="1" applyBorder="1" applyAlignment="1">
      <alignment horizontal="center" vertical="center" wrapText="1"/>
      <protection/>
    </xf>
    <xf numFmtId="0" fontId="0" fillId="32" borderId="63" xfId="43" applyFont="1" applyFill="1" applyBorder="1" applyAlignment="1">
      <alignment horizontal="center" vertical="center" wrapText="1"/>
      <protection/>
    </xf>
    <xf numFmtId="0" fontId="75" fillId="0" borderId="67" xfId="45" applyFont="1" applyBorder="1" applyAlignment="1">
      <alignment horizontal="center" vertical="center" shrinkToFit="1"/>
      <protection/>
    </xf>
    <xf numFmtId="0" fontId="63" fillId="0" borderId="37" xfId="45" applyFont="1" applyFill="1" applyBorder="1" applyAlignment="1">
      <alignment horizontal="center" vertical="center" wrapText="1"/>
      <protection/>
    </xf>
    <xf numFmtId="0" fontId="63" fillId="0" borderId="14" xfId="45" applyFont="1" applyFill="1" applyBorder="1" applyAlignment="1">
      <alignment horizontal="center" vertical="center" wrapText="1"/>
      <protection/>
    </xf>
    <xf numFmtId="0" fontId="63" fillId="0" borderId="23" xfId="45" applyFont="1" applyFill="1" applyBorder="1" applyAlignment="1">
      <alignment horizontal="center" vertical="center" wrapText="1"/>
      <protection/>
    </xf>
    <xf numFmtId="0" fontId="66" fillId="13" borderId="43" xfId="43" applyFont="1" applyFill="1" applyBorder="1" applyAlignment="1">
      <alignment horizontal="center" vertical="center" wrapText="1"/>
      <protection/>
    </xf>
    <xf numFmtId="0" fontId="63" fillId="0" borderId="44" xfId="45" applyFont="1" applyFill="1" applyBorder="1" applyAlignment="1">
      <alignment horizontal="center" vertical="center" wrapText="1"/>
      <protection/>
    </xf>
    <xf numFmtId="0" fontId="63" fillId="0" borderId="57" xfId="45" applyFont="1" applyFill="1" applyBorder="1" applyAlignment="1">
      <alignment horizontal="center" vertical="center" wrapText="1"/>
      <protection/>
    </xf>
    <xf numFmtId="0" fontId="63" fillId="0" borderId="61" xfId="43" applyFont="1" applyFill="1" applyBorder="1" applyAlignment="1">
      <alignment horizontal="center" vertical="center" wrapText="1"/>
      <protection/>
    </xf>
    <xf numFmtId="0" fontId="63" fillId="0" borderId="62" xfId="43" applyFont="1" applyFill="1" applyBorder="1" applyAlignment="1">
      <alignment horizontal="center" vertical="center" wrapText="1"/>
      <protection/>
    </xf>
    <xf numFmtId="0" fontId="63" fillId="0" borderId="63" xfId="43" applyFont="1" applyFill="1" applyBorder="1" applyAlignment="1">
      <alignment horizontal="center" vertical="center" wrapText="1"/>
      <protection/>
    </xf>
    <xf numFmtId="0" fontId="63" fillId="0" borderId="37" xfId="45" applyFont="1" applyBorder="1" applyAlignment="1">
      <alignment horizontal="center" vertical="center" wrapText="1"/>
      <protection/>
    </xf>
    <xf numFmtId="0" fontId="63" fillId="0" borderId="14" xfId="45" applyFont="1" applyBorder="1" applyAlignment="1">
      <alignment horizontal="center" vertical="center" wrapText="1"/>
      <protection/>
    </xf>
    <xf numFmtId="0" fontId="63" fillId="0" borderId="32" xfId="45" applyFont="1" applyBorder="1" applyAlignment="1">
      <alignment horizontal="center" vertical="center" wrapText="1"/>
      <protection/>
    </xf>
    <xf numFmtId="0" fontId="63" fillId="0" borderId="35" xfId="45" applyFont="1" applyBorder="1" applyAlignment="1">
      <alignment horizontal="center" vertical="center" wrapText="1"/>
      <protection/>
    </xf>
    <xf numFmtId="0" fontId="63" fillId="0" borderId="44" xfId="45" applyFont="1" applyBorder="1" applyAlignment="1">
      <alignment horizontal="center" vertical="center" wrapText="1"/>
      <protection/>
    </xf>
    <xf numFmtId="0" fontId="63" fillId="0" borderId="57" xfId="45" applyFont="1" applyBorder="1" applyAlignment="1">
      <alignment horizontal="center" vertical="center" wrapText="1"/>
      <protection/>
    </xf>
    <xf numFmtId="0" fontId="63" fillId="0" borderId="33" xfId="45" applyFont="1" applyBorder="1" applyAlignment="1">
      <alignment horizontal="center" vertical="center" wrapText="1"/>
      <protection/>
    </xf>
    <xf numFmtId="0" fontId="63" fillId="32" borderId="37" xfId="45" applyFont="1" applyFill="1" applyBorder="1" applyAlignment="1">
      <alignment horizontal="center" vertical="center" wrapText="1"/>
      <protection/>
    </xf>
    <xf numFmtId="0" fontId="63" fillId="32" borderId="23" xfId="45" applyFont="1" applyFill="1" applyBorder="1" applyAlignment="1">
      <alignment horizontal="center" vertical="center" wrapText="1"/>
      <protection/>
    </xf>
    <xf numFmtId="0" fontId="63" fillId="32" borderId="61" xfId="43" applyFont="1" applyFill="1" applyBorder="1" applyAlignment="1">
      <alignment horizontal="center" vertical="center" wrapText="1"/>
      <protection/>
    </xf>
    <xf numFmtId="0" fontId="63" fillId="32" borderId="62" xfId="43" applyFont="1" applyFill="1" applyBorder="1" applyAlignment="1">
      <alignment horizontal="center" vertical="center" wrapText="1"/>
      <protection/>
    </xf>
    <xf numFmtId="0" fontId="63" fillId="32" borderId="63" xfId="43" applyFont="1" applyFill="1" applyBorder="1" applyAlignment="1">
      <alignment horizontal="center" vertical="center" wrapText="1"/>
      <protection/>
    </xf>
    <xf numFmtId="0" fontId="15" fillId="32" borderId="60" xfId="0" applyFont="1" applyFill="1" applyBorder="1" applyAlignment="1">
      <alignment horizontal="center" vertical="center" textRotation="255" shrinkToFit="1"/>
    </xf>
    <xf numFmtId="0" fontId="15" fillId="32" borderId="31" xfId="0" applyFont="1" applyFill="1" applyBorder="1" applyAlignment="1">
      <alignment horizontal="center" vertical="center" textRotation="255" shrinkToFit="1"/>
    </xf>
    <xf numFmtId="0" fontId="0" fillId="0" borderId="37" xfId="45" applyFont="1" applyFill="1" applyBorder="1" applyAlignment="1">
      <alignment horizontal="center" vertical="center" wrapText="1"/>
      <protection/>
    </xf>
    <xf numFmtId="0" fontId="0" fillId="0" borderId="14" xfId="45" applyFont="1" applyFill="1" applyBorder="1" applyAlignment="1">
      <alignment horizontal="center" vertical="center" wrapText="1"/>
      <protection/>
    </xf>
    <xf numFmtId="0" fontId="0" fillId="0" borderId="23" xfId="45" applyFont="1" applyFill="1" applyBorder="1" applyAlignment="1">
      <alignment horizontal="center" vertical="center" wrapText="1"/>
      <protection/>
    </xf>
    <xf numFmtId="0" fontId="0" fillId="13" borderId="14" xfId="45" applyFont="1" applyFill="1" applyBorder="1" applyAlignment="1">
      <alignment horizontal="center" vertical="center" wrapText="1"/>
      <protection/>
    </xf>
    <xf numFmtId="0" fontId="0" fillId="13" borderId="23" xfId="45" applyFont="1" applyFill="1" applyBorder="1" applyAlignment="1">
      <alignment horizontal="center" vertical="center" wrapText="1"/>
      <protection/>
    </xf>
    <xf numFmtId="0" fontId="0" fillId="32" borderId="44" xfId="0" applyFont="1" applyFill="1" applyBorder="1" applyAlignment="1">
      <alignment horizontal="center" vertical="center" wrapText="1"/>
    </xf>
    <xf numFmtId="0" fontId="0" fillId="32" borderId="57" xfId="0" applyFont="1" applyFill="1" applyBorder="1" applyAlignment="1">
      <alignment horizontal="center" vertical="center" wrapText="1"/>
    </xf>
    <xf numFmtId="0" fontId="0" fillId="32" borderId="0" xfId="48" applyFont="1" applyFill="1" applyAlignment="1">
      <alignment horizontal="left" vertical="center"/>
      <protection/>
    </xf>
    <xf numFmtId="14" fontId="0" fillId="32" borderId="37" xfId="49" applyNumberFormat="1" applyFont="1" applyFill="1" applyBorder="1" applyAlignment="1">
      <alignment horizontal="center" vertical="center"/>
      <protection/>
    </xf>
    <xf numFmtId="14" fontId="0" fillId="32" borderId="15" xfId="49" applyNumberFormat="1" applyFont="1" applyFill="1" applyBorder="1" applyAlignment="1">
      <alignment horizontal="center" vertical="center"/>
      <protection/>
    </xf>
    <xf numFmtId="14" fontId="0" fillId="32" borderId="38" xfId="49" applyNumberFormat="1" applyFont="1" applyFill="1" applyBorder="1" applyAlignment="1">
      <alignment horizontal="center" vertical="center"/>
      <protection/>
    </xf>
    <xf numFmtId="0" fontId="15" fillId="32" borderId="56" xfId="0" applyFont="1" applyFill="1" applyBorder="1" applyAlignment="1">
      <alignment horizontal="center" vertical="center" textRotation="255" shrinkToFit="1"/>
    </xf>
    <xf numFmtId="14" fontId="0" fillId="32" borderId="64" xfId="49" applyNumberFormat="1" applyFont="1" applyFill="1" applyBorder="1" applyAlignment="1">
      <alignment horizontal="center" vertical="center"/>
      <protection/>
    </xf>
    <xf numFmtId="14" fontId="0" fillId="32" borderId="65" xfId="49" applyNumberFormat="1" applyFont="1" applyFill="1" applyBorder="1" applyAlignment="1">
      <alignment horizontal="center" vertical="center"/>
      <protection/>
    </xf>
    <xf numFmtId="0" fontId="66" fillId="13" borderId="43" xfId="45" applyFont="1" applyFill="1" applyBorder="1" applyAlignment="1">
      <alignment horizontal="center" vertical="center" wrapText="1"/>
      <protection/>
    </xf>
    <xf numFmtId="0" fontId="66" fillId="13" borderId="11" xfId="45" applyFont="1" applyFill="1" applyBorder="1" applyAlignment="1">
      <alignment horizontal="center" vertical="center" wrapText="1"/>
      <protection/>
    </xf>
    <xf numFmtId="0" fontId="66" fillId="13" borderId="33" xfId="45" applyFont="1" applyFill="1" applyBorder="1" applyAlignment="1">
      <alignment horizontal="center" vertical="center" wrapText="1"/>
      <protection/>
    </xf>
    <xf numFmtId="0" fontId="66" fillId="13" borderId="13" xfId="45" applyFont="1" applyFill="1" applyBorder="1" applyAlignment="1">
      <alignment horizontal="center" vertical="center" wrapText="1"/>
      <protection/>
    </xf>
    <xf numFmtId="0" fontId="0" fillId="13" borderId="37" xfId="45" applyFont="1" applyFill="1" applyBorder="1" applyAlignment="1">
      <alignment horizontal="center" vertical="center" wrapText="1"/>
      <protection/>
    </xf>
    <xf numFmtId="0" fontId="65" fillId="32" borderId="56" xfId="0" applyFont="1" applyFill="1" applyBorder="1" applyAlignment="1">
      <alignment horizontal="center" vertical="center" textRotation="255"/>
    </xf>
    <xf numFmtId="0" fontId="65" fillId="32" borderId="31" xfId="0" applyFont="1" applyFill="1" applyBorder="1" applyAlignment="1">
      <alignment horizontal="center" vertical="center" textRotation="255"/>
    </xf>
    <xf numFmtId="0" fontId="63" fillId="0" borderId="32" xfId="45" applyFont="1" applyFill="1" applyBorder="1" applyAlignment="1">
      <alignment horizontal="center" vertical="center" wrapText="1"/>
      <protection/>
    </xf>
    <xf numFmtId="0" fontId="65" fillId="32" borderId="60" xfId="0" applyFont="1" applyFill="1" applyBorder="1" applyAlignment="1">
      <alignment horizontal="center" vertical="center" textRotation="255"/>
    </xf>
    <xf numFmtId="14" fontId="0" fillId="32" borderId="43" xfId="49" applyNumberFormat="1" applyFont="1" applyFill="1" applyBorder="1" applyAlignment="1">
      <alignment horizontal="center" vertical="center"/>
      <protection/>
    </xf>
    <xf numFmtId="0" fontId="66" fillId="13" borderId="33" xfId="43" applyFont="1" applyFill="1" applyBorder="1" applyAlignment="1">
      <alignment horizontal="center" vertical="center" wrapText="1"/>
      <protection/>
    </xf>
    <xf numFmtId="0" fontId="0" fillId="32" borderId="0" xfId="48" applyFont="1" applyFill="1" applyBorder="1" applyAlignment="1">
      <alignment vertical="center" shrinkToFit="1"/>
      <protection/>
    </xf>
    <xf numFmtId="0" fontId="0" fillId="32" borderId="0" xfId="48" applyFont="1" applyFill="1" applyAlignment="1">
      <alignment horizontal="left" vertical="center" shrinkToFit="1"/>
      <protection/>
    </xf>
    <xf numFmtId="0" fontId="15" fillId="32" borderId="56" xfId="0" applyFont="1" applyFill="1" applyBorder="1" applyAlignment="1">
      <alignment horizontal="center" vertical="center" textRotation="255"/>
    </xf>
    <xf numFmtId="0" fontId="64" fillId="32" borderId="62" xfId="38" applyFont="1" applyFill="1" applyBorder="1" applyAlignment="1">
      <alignment horizontal="center" vertical="center" wrapText="1"/>
      <protection/>
    </xf>
    <xf numFmtId="0" fontId="64" fillId="32" borderId="62" xfId="38" applyFont="1" applyFill="1" applyBorder="1" applyAlignment="1">
      <alignment horizontal="center" vertical="center"/>
      <protection/>
    </xf>
    <xf numFmtId="0" fontId="64" fillId="32" borderId="63" xfId="38" applyFont="1" applyFill="1" applyBorder="1" applyAlignment="1">
      <alignment horizontal="center" vertical="center"/>
      <protection/>
    </xf>
    <xf numFmtId="0" fontId="63" fillId="32" borderId="43" xfId="43" applyFont="1" applyFill="1" applyBorder="1" applyAlignment="1">
      <alignment horizontal="center" vertical="center" wrapText="1"/>
      <protection/>
    </xf>
    <xf numFmtId="0" fontId="63" fillId="32" borderId="11" xfId="43" applyFont="1" applyFill="1" applyBorder="1" applyAlignment="1">
      <alignment horizontal="center" vertical="center" wrapText="1"/>
      <protection/>
    </xf>
    <xf numFmtId="0" fontId="63" fillId="32" borderId="13" xfId="43" applyFont="1" applyFill="1" applyBorder="1" applyAlignment="1">
      <alignment horizontal="center" vertical="center" wrapText="1"/>
      <protection/>
    </xf>
    <xf numFmtId="0" fontId="63" fillId="32" borderId="35" xfId="0" applyFont="1" applyFill="1" applyBorder="1" applyAlignment="1">
      <alignment horizontal="center" vertical="center" wrapText="1"/>
    </xf>
    <xf numFmtId="0" fontId="63" fillId="32" borderId="44" xfId="0" applyFont="1" applyFill="1" applyBorder="1" applyAlignment="1">
      <alignment horizontal="center" vertical="center" wrapText="1"/>
    </xf>
    <xf numFmtId="0" fontId="63" fillId="32" borderId="57" xfId="0" applyFont="1" applyFill="1" applyBorder="1" applyAlignment="1">
      <alignment horizontal="center" vertical="center" wrapText="1"/>
    </xf>
    <xf numFmtId="0" fontId="63" fillId="32" borderId="48" xfId="45" applyFont="1" applyFill="1" applyBorder="1" applyAlignment="1">
      <alignment horizontal="center" vertical="center" wrapText="1"/>
      <protection/>
    </xf>
    <xf numFmtId="0" fontId="63" fillId="32" borderId="49" xfId="45" applyFont="1" applyFill="1" applyBorder="1" applyAlignment="1">
      <alignment horizontal="center" vertical="center" wrapText="1"/>
      <protection/>
    </xf>
    <xf numFmtId="0" fontId="17" fillId="32" borderId="50" xfId="39" applyFont="1" applyFill="1" applyBorder="1" applyAlignment="1">
      <alignment horizontal="center" vertical="center"/>
      <protection/>
    </xf>
    <xf numFmtId="0" fontId="17" fillId="32" borderId="51" xfId="39" applyFont="1" applyFill="1" applyBorder="1" applyAlignment="1">
      <alignment horizontal="center" vertical="center"/>
      <protection/>
    </xf>
    <xf numFmtId="0" fontId="17" fillId="32" borderId="52" xfId="39" applyFont="1" applyFill="1" applyBorder="1" applyAlignment="1">
      <alignment horizontal="center" vertical="center"/>
      <protection/>
    </xf>
    <xf numFmtId="0" fontId="17" fillId="32" borderId="44" xfId="39" applyFont="1" applyFill="1" applyBorder="1" applyAlignment="1">
      <alignment horizontal="center" vertical="center"/>
      <protection/>
    </xf>
    <xf numFmtId="0" fontId="17" fillId="32" borderId="0" xfId="39" applyFont="1" applyFill="1" applyBorder="1" applyAlignment="1">
      <alignment horizontal="center" vertical="center"/>
      <protection/>
    </xf>
    <xf numFmtId="0" fontId="17" fillId="32" borderId="36" xfId="39" applyFont="1" applyFill="1" applyBorder="1" applyAlignment="1">
      <alignment horizontal="center" vertical="center"/>
      <protection/>
    </xf>
    <xf numFmtId="0" fontId="17" fillId="32" borderId="53" xfId="39" applyFont="1" applyFill="1" applyBorder="1" applyAlignment="1">
      <alignment horizontal="center" vertical="center"/>
      <protection/>
    </xf>
    <xf numFmtId="0" fontId="17" fillId="32" borderId="54" xfId="39" applyFont="1" applyFill="1" applyBorder="1" applyAlignment="1">
      <alignment horizontal="center" vertical="center"/>
      <protection/>
    </xf>
    <xf numFmtId="0" fontId="17" fillId="32" borderId="55" xfId="39" applyFont="1" applyFill="1" applyBorder="1" applyAlignment="1">
      <alignment horizontal="center" vertical="center"/>
      <protection/>
    </xf>
    <xf numFmtId="0" fontId="63" fillId="32" borderId="33" xfId="43" applyFont="1" applyFill="1" applyBorder="1" applyAlignment="1">
      <alignment horizontal="center" vertical="center" wrapText="1"/>
      <protection/>
    </xf>
    <xf numFmtId="14" fontId="0" fillId="0" borderId="64" xfId="49" applyNumberFormat="1" applyFont="1" applyFill="1" applyBorder="1" applyAlignment="1">
      <alignment horizontal="center" vertical="center"/>
      <protection/>
    </xf>
    <xf numFmtId="14" fontId="0" fillId="0" borderId="65" xfId="49" applyNumberFormat="1" applyFont="1" applyFill="1" applyBorder="1" applyAlignment="1">
      <alignment horizontal="center" vertical="center"/>
      <protection/>
    </xf>
    <xf numFmtId="0" fontId="0" fillId="32" borderId="37" xfId="45" applyFont="1" applyFill="1" applyBorder="1" applyAlignment="1">
      <alignment horizontal="center" vertical="center" wrapText="1"/>
      <protection/>
    </xf>
    <xf numFmtId="0" fontId="0" fillId="32" borderId="14" xfId="45" applyFont="1" applyFill="1" applyBorder="1" applyAlignment="1">
      <alignment horizontal="center" vertical="center" wrapText="1"/>
      <protection/>
    </xf>
    <xf numFmtId="0" fontId="0" fillId="32" borderId="23" xfId="45" applyFont="1" applyFill="1" applyBorder="1" applyAlignment="1">
      <alignment horizontal="center" vertical="center" wrapText="1"/>
      <protection/>
    </xf>
    <xf numFmtId="0" fontId="63" fillId="32" borderId="61" xfId="49" applyFont="1" applyFill="1" applyBorder="1" applyAlignment="1">
      <alignment horizontal="center" vertical="center" wrapText="1"/>
      <protection/>
    </xf>
    <xf numFmtId="0" fontId="63" fillId="32" borderId="62" xfId="49" applyFont="1" applyFill="1" applyBorder="1" applyAlignment="1">
      <alignment horizontal="center" vertical="center" wrapText="1"/>
      <protection/>
    </xf>
    <xf numFmtId="0" fontId="63" fillId="32" borderId="35" xfId="45" applyFont="1" applyFill="1" applyBorder="1" applyAlignment="1">
      <alignment horizontal="center" vertical="center" wrapText="1"/>
      <protection/>
    </xf>
    <xf numFmtId="0" fontId="63" fillId="32" borderId="44" xfId="45" applyFont="1" applyFill="1" applyBorder="1" applyAlignment="1">
      <alignment horizontal="center" vertical="center" wrapText="1"/>
      <protection/>
    </xf>
    <xf numFmtId="0" fontId="63" fillId="32" borderId="57" xfId="45" applyFont="1" applyFill="1" applyBorder="1" applyAlignment="1">
      <alignment horizontal="center" vertical="center" wrapText="1"/>
      <protection/>
    </xf>
    <xf numFmtId="0" fontId="75" fillId="32" borderId="67" xfId="45" applyFont="1" applyFill="1" applyBorder="1" applyAlignment="1">
      <alignment horizontal="center" vertical="center" shrinkToFit="1"/>
      <protection/>
    </xf>
    <xf numFmtId="14" fontId="0" fillId="0" borderId="37" xfId="49" applyNumberFormat="1" applyFont="1" applyFill="1" applyBorder="1" applyAlignment="1">
      <alignment horizontal="center" vertical="center"/>
      <protection/>
    </xf>
    <xf numFmtId="14" fontId="0" fillId="0" borderId="68" xfId="49" applyNumberFormat="1" applyFont="1" applyFill="1" applyBorder="1" applyAlignment="1">
      <alignment horizontal="center" vertical="center"/>
      <protection/>
    </xf>
    <xf numFmtId="14" fontId="0" fillId="0" borderId="71" xfId="49" applyNumberFormat="1" applyFont="1" applyFill="1" applyBorder="1" applyAlignment="1">
      <alignment horizontal="center" vertical="center"/>
      <protection/>
    </xf>
    <xf numFmtId="14" fontId="0" fillId="0" borderId="67" xfId="49" applyNumberFormat="1" applyFont="1" applyFill="1" applyBorder="1" applyAlignment="1">
      <alignment horizontal="center" vertical="center"/>
      <protection/>
    </xf>
    <xf numFmtId="14" fontId="0" fillId="0" borderId="72" xfId="49" applyNumberFormat="1" applyFont="1" applyFill="1" applyBorder="1" applyAlignment="1">
      <alignment horizontal="center" vertical="center"/>
      <protection/>
    </xf>
    <xf numFmtId="0" fontId="66" fillId="13" borderId="61" xfId="49" applyFont="1" applyFill="1" applyBorder="1" applyAlignment="1">
      <alignment horizontal="center" vertical="center" wrapText="1"/>
      <protection/>
    </xf>
    <xf numFmtId="0" fontId="66" fillId="13" borderId="62" xfId="49" applyFont="1" applyFill="1" applyBorder="1" applyAlignment="1">
      <alignment horizontal="center" vertical="center" wrapText="1"/>
      <protection/>
    </xf>
    <xf numFmtId="0" fontId="66" fillId="13" borderId="63" xfId="49" applyFont="1" applyFill="1" applyBorder="1" applyAlignment="1">
      <alignment horizontal="center" vertical="center" wrapText="1"/>
      <protection/>
    </xf>
    <xf numFmtId="0" fontId="0" fillId="32" borderId="35" xfId="45" applyFont="1" applyFill="1" applyBorder="1" applyAlignment="1">
      <alignment horizontal="center" vertical="center" wrapText="1"/>
      <protection/>
    </xf>
    <xf numFmtId="0" fontId="0" fillId="32" borderId="44" xfId="45" applyFont="1" applyFill="1" applyBorder="1" applyAlignment="1">
      <alignment horizontal="center" vertical="center" wrapText="1"/>
      <protection/>
    </xf>
    <xf numFmtId="0" fontId="0" fillId="32" borderId="57" xfId="45" applyFont="1" applyFill="1" applyBorder="1" applyAlignment="1">
      <alignment horizontal="center" vertical="center" wrapText="1"/>
      <protection/>
    </xf>
  </cellXfs>
  <cellStyles count="6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76" xfId="33"/>
    <cellStyle name="一般 2" xfId="34"/>
    <cellStyle name="一般 201" xfId="35"/>
    <cellStyle name="一般 205" xfId="36"/>
    <cellStyle name="一般 206" xfId="37"/>
    <cellStyle name="一般_95蘆竹菜單下期" xfId="38"/>
    <cellStyle name="一般_96八德" xfId="39"/>
    <cellStyle name="一般_97八德" xfId="40"/>
    <cellStyle name="一般_980817-0824菜單(高義)" xfId="41"/>
    <cellStyle name="一般_980817-0824菜單(高義)_100.0606-0610週菜單1_100.0829-0902週菜單" xfId="42"/>
    <cellStyle name="一般_980831-0904菜單" xfId="43"/>
    <cellStyle name="一般_二W二乙辛循環菜單" xfId="44"/>
    <cellStyle name="一般_三民" xfId="45"/>
    <cellStyle name="一般_三民國小99.9.13~9.17" xfId="46"/>
    <cellStyle name="一般_三民菜單" xfId="47"/>
    <cellStyle name="一般_空白表格96.11.19" xfId="48"/>
    <cellStyle name="一般_復興午餐" xfId="49"/>
    <cellStyle name="Comma" xfId="50"/>
    <cellStyle name="Comma [0]" xfId="51"/>
    <cellStyle name="Followed Hyperlink" xfId="52"/>
    <cellStyle name="中等" xfId="53"/>
    <cellStyle name="合計" xfId="54"/>
    <cellStyle name="好" xfId="55"/>
    <cellStyle name="Percent" xfId="56"/>
    <cellStyle name="計算方式" xfId="57"/>
    <cellStyle name="Currency" xfId="58"/>
    <cellStyle name="Currency [0]" xfId="59"/>
    <cellStyle name="連結的儲存格" xfId="60"/>
    <cellStyle name="備註" xfId="61"/>
    <cellStyle name="Hyperlink" xfId="62"/>
    <cellStyle name="說明文字" xfId="63"/>
    <cellStyle name="輔色1" xfId="64"/>
    <cellStyle name="輔色2" xfId="65"/>
    <cellStyle name="輔色3" xfId="66"/>
    <cellStyle name="輔色4" xfId="67"/>
    <cellStyle name="輔色5" xfId="68"/>
    <cellStyle name="輔色6" xfId="69"/>
    <cellStyle name="標題" xfId="70"/>
    <cellStyle name="標題 1" xfId="71"/>
    <cellStyle name="標題 2" xfId="72"/>
    <cellStyle name="標題 3" xfId="73"/>
    <cellStyle name="標題 4" xfId="74"/>
    <cellStyle name="輸入" xfId="75"/>
    <cellStyle name="輸出" xfId="76"/>
    <cellStyle name="檢查儲存格" xfId="77"/>
    <cellStyle name="壞" xfId="78"/>
    <cellStyle name="警告文字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82"/>
  <sheetViews>
    <sheetView zoomScale="74" zoomScaleNormal="74" zoomScalePageLayoutView="0" workbookViewId="0" topLeftCell="A76">
      <selection activeCell="A1" sqref="A1:U81"/>
    </sheetView>
  </sheetViews>
  <sheetFormatPr defaultColWidth="9.00390625" defaultRowHeight="16.5"/>
  <cols>
    <col min="1" max="1" width="4.00390625" style="61" customWidth="1"/>
    <col min="2" max="2" width="6.125" style="0" customWidth="1"/>
    <col min="3" max="3" width="8.625" style="0" customWidth="1"/>
    <col min="4" max="4" width="6.50390625" style="95" customWidth="1"/>
    <col min="5" max="5" width="5.375" style="0" customWidth="1"/>
    <col min="6" max="6" width="6.125" style="0" customWidth="1"/>
    <col min="7" max="7" width="8.625" style="0" customWidth="1"/>
    <col min="8" max="8" width="6.125" style="95" customWidth="1"/>
    <col min="9" max="10" width="6.125" style="0" customWidth="1"/>
    <col min="11" max="11" width="8.625" style="0" customWidth="1"/>
    <col min="12" max="12" width="7.25390625" style="95" customWidth="1"/>
    <col min="13" max="13" width="7.25390625" style="0" customWidth="1"/>
    <col min="14" max="14" width="6.125" style="0" customWidth="1"/>
    <col min="15" max="15" width="8.625" style="0" customWidth="1"/>
    <col min="16" max="16" width="6.125" style="95" customWidth="1"/>
    <col min="17" max="18" width="6.125" style="0" customWidth="1"/>
    <col min="19" max="19" width="8.625" style="0" customWidth="1"/>
    <col min="20" max="20" width="6.875" style="95" customWidth="1"/>
    <col min="21" max="21" width="6.875" style="0" customWidth="1"/>
    <col min="22" max="22" width="9.625" style="0" hidden="1" customWidth="1"/>
    <col min="23" max="23" width="6.25390625" style="0" hidden="1" customWidth="1"/>
    <col min="24" max="24" width="8.875" style="0" hidden="1" customWidth="1"/>
    <col min="25" max="25" width="7.375" style="0" hidden="1" customWidth="1"/>
    <col min="26" max="26" width="5.125" style="0" hidden="1" customWidth="1"/>
    <col min="27" max="27" width="5.75390625" style="0" customWidth="1"/>
    <col min="29" max="29" width="4.75390625" style="0" customWidth="1"/>
    <col min="30" max="30" width="4.375" style="0" customWidth="1"/>
    <col min="31" max="31" width="7.00390625" style="0" customWidth="1"/>
    <col min="33" max="33" width="5.375" style="0" customWidth="1"/>
    <col min="35" max="35" width="4.75390625" style="0" customWidth="1"/>
    <col min="37" max="37" width="4.75390625" style="0" customWidth="1"/>
  </cols>
  <sheetData>
    <row r="1" spans="1:21" ht="39" customHeight="1" thickBot="1">
      <c r="A1" s="958" t="s">
        <v>441</v>
      </c>
      <c r="B1" s="958"/>
      <c r="C1" s="958"/>
      <c r="D1" s="958"/>
      <c r="E1" s="959"/>
      <c r="F1" s="960" t="s">
        <v>61</v>
      </c>
      <c r="G1" s="961"/>
      <c r="H1" s="961"/>
      <c r="I1" s="961"/>
      <c r="J1" s="961"/>
      <c r="K1" s="961"/>
      <c r="L1" s="961"/>
      <c r="M1" s="961"/>
      <c r="N1" s="961"/>
      <c r="O1" s="961"/>
      <c r="P1" s="961"/>
      <c r="Q1" s="961"/>
      <c r="R1" s="961"/>
      <c r="S1" s="961"/>
      <c r="T1" s="961"/>
      <c r="U1" s="962"/>
    </row>
    <row r="2" spans="1:21" ht="16.5">
      <c r="A2" s="878" t="s">
        <v>14</v>
      </c>
      <c r="B2" s="867" t="s">
        <v>444</v>
      </c>
      <c r="C2" s="868"/>
      <c r="D2" s="868"/>
      <c r="E2" s="869"/>
      <c r="F2" s="867" t="s">
        <v>445</v>
      </c>
      <c r="G2" s="868"/>
      <c r="H2" s="868"/>
      <c r="I2" s="869"/>
      <c r="J2" s="867" t="s">
        <v>446</v>
      </c>
      <c r="K2" s="868"/>
      <c r="L2" s="868"/>
      <c r="M2" s="869"/>
      <c r="N2" s="963" t="s">
        <v>447</v>
      </c>
      <c r="O2" s="868"/>
      <c r="P2" s="868"/>
      <c r="Q2" s="869"/>
      <c r="R2" s="867" t="s">
        <v>547</v>
      </c>
      <c r="S2" s="868"/>
      <c r="T2" s="868"/>
      <c r="U2" s="869"/>
    </row>
    <row r="3" spans="1:21" ht="17.25" thickBot="1">
      <c r="A3" s="854"/>
      <c r="B3" s="872" t="s">
        <v>400</v>
      </c>
      <c r="C3" s="872"/>
      <c r="D3" s="872"/>
      <c r="E3" s="873"/>
      <c r="F3" s="872" t="s">
        <v>8</v>
      </c>
      <c r="G3" s="872"/>
      <c r="H3" s="872"/>
      <c r="I3" s="873"/>
      <c r="J3" s="872" t="s">
        <v>9</v>
      </c>
      <c r="K3" s="872"/>
      <c r="L3" s="872"/>
      <c r="M3" s="873"/>
      <c r="N3" s="930" t="s">
        <v>10</v>
      </c>
      <c r="O3" s="872"/>
      <c r="P3" s="872"/>
      <c r="Q3" s="873"/>
      <c r="R3" s="931" t="s">
        <v>11</v>
      </c>
      <c r="S3" s="931"/>
      <c r="T3" s="931"/>
      <c r="U3" s="932"/>
    </row>
    <row r="4" spans="1:21" ht="17.25" customHeight="1">
      <c r="A4" s="878" t="s">
        <v>401</v>
      </c>
      <c r="B4" s="933" t="s">
        <v>437</v>
      </c>
      <c r="C4" s="934"/>
      <c r="D4" s="934"/>
      <c r="E4" s="935"/>
      <c r="F4" s="11" t="s">
        <v>403</v>
      </c>
      <c r="G4" s="1">
        <v>60</v>
      </c>
      <c r="H4" s="80" t="s">
        <v>402</v>
      </c>
      <c r="I4" s="5">
        <v>1</v>
      </c>
      <c r="J4" s="11" t="s">
        <v>403</v>
      </c>
      <c r="K4" s="1">
        <v>60</v>
      </c>
      <c r="L4" s="80" t="s">
        <v>402</v>
      </c>
      <c r="M4" s="5">
        <v>1</v>
      </c>
      <c r="N4" s="4" t="s">
        <v>403</v>
      </c>
      <c r="O4" s="1">
        <v>60</v>
      </c>
      <c r="P4" s="80" t="s">
        <v>402</v>
      </c>
      <c r="Q4" s="5">
        <v>1</v>
      </c>
      <c r="R4" s="949" t="s">
        <v>46</v>
      </c>
      <c r="S4" s="950"/>
      <c r="T4" s="950"/>
      <c r="U4" s="951"/>
    </row>
    <row r="5" spans="1:21" ht="15.75" customHeight="1" thickBot="1">
      <c r="A5" s="854"/>
      <c r="B5" s="936"/>
      <c r="C5" s="937"/>
      <c r="D5" s="937"/>
      <c r="E5" s="938"/>
      <c r="F5" s="12" t="s">
        <v>0</v>
      </c>
      <c r="G5" s="76" t="s">
        <v>1</v>
      </c>
      <c r="H5" s="81" t="s">
        <v>404</v>
      </c>
      <c r="I5" s="7" t="s">
        <v>405</v>
      </c>
      <c r="J5" s="6" t="s">
        <v>0</v>
      </c>
      <c r="K5" s="2" t="s">
        <v>1</v>
      </c>
      <c r="L5" s="81" t="s">
        <v>404</v>
      </c>
      <c r="M5" s="7" t="s">
        <v>405</v>
      </c>
      <c r="N5" s="497" t="s">
        <v>0</v>
      </c>
      <c r="O5" s="76" t="s">
        <v>1</v>
      </c>
      <c r="P5" s="498" t="s">
        <v>404</v>
      </c>
      <c r="Q5" s="74" t="s">
        <v>405</v>
      </c>
      <c r="R5" s="952"/>
      <c r="S5" s="953"/>
      <c r="T5" s="953"/>
      <c r="U5" s="954"/>
    </row>
    <row r="6" spans="1:26" ht="16.5" customHeight="1">
      <c r="A6" s="878" t="s">
        <v>406</v>
      </c>
      <c r="B6" s="936"/>
      <c r="C6" s="937"/>
      <c r="D6" s="937"/>
      <c r="E6" s="938"/>
      <c r="F6" s="948" t="s">
        <v>473</v>
      </c>
      <c r="G6" s="628" t="s">
        <v>196</v>
      </c>
      <c r="H6" s="672">
        <v>2.13</v>
      </c>
      <c r="I6" s="673" t="s">
        <v>197</v>
      </c>
      <c r="J6" s="942" t="s">
        <v>472</v>
      </c>
      <c r="K6" s="615" t="s">
        <v>407</v>
      </c>
      <c r="L6" s="616">
        <v>61</v>
      </c>
      <c r="M6" s="617" t="s">
        <v>224</v>
      </c>
      <c r="N6" s="945" t="s">
        <v>414</v>
      </c>
      <c r="O6" s="222" t="s">
        <v>81</v>
      </c>
      <c r="P6" s="225">
        <v>61</v>
      </c>
      <c r="Q6" s="537" t="s">
        <v>189</v>
      </c>
      <c r="R6" s="952"/>
      <c r="S6" s="953"/>
      <c r="T6" s="953"/>
      <c r="U6" s="954"/>
      <c r="W6" t="e">
        <f>#REF!*2.8</f>
        <v>#REF!</v>
      </c>
      <c r="X6">
        <f aca="true" t="shared" si="0" ref="X6:X11">L6*2.8</f>
        <v>170.79999999999998</v>
      </c>
      <c r="Y6">
        <f aca="true" t="shared" si="1" ref="Y6:Y11">P6*2.8</f>
        <v>170.79999999999998</v>
      </c>
      <c r="Z6">
        <f aca="true" t="shared" si="2" ref="Z6:Z11">H6*2.8</f>
        <v>5.9639999999999995</v>
      </c>
    </row>
    <row r="7" spans="1:26" ht="17.25" customHeight="1">
      <c r="A7" s="853"/>
      <c r="B7" s="936"/>
      <c r="C7" s="937"/>
      <c r="D7" s="937"/>
      <c r="E7" s="938"/>
      <c r="F7" s="943"/>
      <c r="G7" s="674" t="s">
        <v>204</v>
      </c>
      <c r="H7" s="675">
        <v>20</v>
      </c>
      <c r="I7" s="665" t="s">
        <v>201</v>
      </c>
      <c r="J7" s="943"/>
      <c r="K7" s="618" t="s">
        <v>490</v>
      </c>
      <c r="L7" s="619">
        <v>6</v>
      </c>
      <c r="M7" s="620" t="s">
        <v>78</v>
      </c>
      <c r="N7" s="946"/>
      <c r="O7" s="196" t="s">
        <v>465</v>
      </c>
      <c r="P7" s="190">
        <v>6</v>
      </c>
      <c r="Q7" s="191" t="s">
        <v>78</v>
      </c>
      <c r="R7" s="952"/>
      <c r="S7" s="953"/>
      <c r="T7" s="953"/>
      <c r="U7" s="954"/>
      <c r="W7" t="e">
        <f>#REF!*2.8</f>
        <v>#REF!</v>
      </c>
      <c r="X7">
        <f t="shared" si="0"/>
        <v>16.799999999999997</v>
      </c>
      <c r="Y7">
        <f t="shared" si="1"/>
        <v>16.799999999999997</v>
      </c>
      <c r="Z7">
        <f t="shared" si="2"/>
        <v>56</v>
      </c>
    </row>
    <row r="8" spans="1:26" ht="17.25" customHeight="1">
      <c r="A8" s="853"/>
      <c r="B8" s="936"/>
      <c r="C8" s="937"/>
      <c r="D8" s="937"/>
      <c r="E8" s="938"/>
      <c r="F8" s="943"/>
      <c r="G8" s="674" t="s">
        <v>205</v>
      </c>
      <c r="H8" s="675">
        <v>14</v>
      </c>
      <c r="I8" s="665" t="s">
        <v>206</v>
      </c>
      <c r="J8" s="943"/>
      <c r="K8" s="618"/>
      <c r="L8" s="621"/>
      <c r="M8" s="620"/>
      <c r="N8" s="946"/>
      <c r="O8" s="195" t="s">
        <v>80</v>
      </c>
      <c r="P8" s="193">
        <v>61</v>
      </c>
      <c r="Q8" s="191" t="s">
        <v>224</v>
      </c>
      <c r="R8" s="952"/>
      <c r="S8" s="953"/>
      <c r="T8" s="953"/>
      <c r="U8" s="954"/>
      <c r="W8" t="e">
        <f>#REF!*2.8</f>
        <v>#REF!</v>
      </c>
      <c r="X8">
        <f t="shared" si="0"/>
        <v>0</v>
      </c>
      <c r="Y8">
        <f t="shared" si="1"/>
        <v>170.79999999999998</v>
      </c>
      <c r="Z8">
        <f t="shared" si="2"/>
        <v>39.199999999999996</v>
      </c>
    </row>
    <row r="9" spans="1:26" ht="17.25" customHeight="1">
      <c r="A9" s="853"/>
      <c r="B9" s="936"/>
      <c r="C9" s="937"/>
      <c r="D9" s="937"/>
      <c r="E9" s="938"/>
      <c r="F9" s="943"/>
      <c r="G9" s="676" t="s">
        <v>208</v>
      </c>
      <c r="H9" s="677">
        <v>14</v>
      </c>
      <c r="I9" s="649" t="s">
        <v>193</v>
      </c>
      <c r="J9" s="943"/>
      <c r="K9" s="622"/>
      <c r="L9" s="623"/>
      <c r="M9" s="620"/>
      <c r="N9" s="946"/>
      <c r="O9" s="192" t="s">
        <v>415</v>
      </c>
      <c r="P9" s="193">
        <v>61</v>
      </c>
      <c r="Q9" s="191" t="s">
        <v>189</v>
      </c>
      <c r="R9" s="952"/>
      <c r="S9" s="953"/>
      <c r="T9" s="953"/>
      <c r="U9" s="954"/>
      <c r="W9" t="e">
        <f>#REF!*2.8</f>
        <v>#REF!</v>
      </c>
      <c r="X9">
        <f t="shared" si="0"/>
        <v>0</v>
      </c>
      <c r="Y9">
        <f t="shared" si="1"/>
        <v>170.79999999999998</v>
      </c>
      <c r="Z9">
        <f t="shared" si="2"/>
        <v>39.199999999999996</v>
      </c>
    </row>
    <row r="10" spans="1:26" ht="17.25" customHeight="1">
      <c r="A10" s="853"/>
      <c r="B10" s="936"/>
      <c r="C10" s="937"/>
      <c r="D10" s="937"/>
      <c r="E10" s="938"/>
      <c r="F10" s="943"/>
      <c r="G10" s="643"/>
      <c r="H10" s="678"/>
      <c r="I10" s="620"/>
      <c r="J10" s="943"/>
      <c r="K10" s="622"/>
      <c r="L10" s="624"/>
      <c r="M10" s="620"/>
      <c r="N10" s="946"/>
      <c r="O10" s="199"/>
      <c r="P10" s="200"/>
      <c r="Q10" s="191"/>
      <c r="R10" s="952"/>
      <c r="S10" s="953"/>
      <c r="T10" s="953"/>
      <c r="U10" s="954"/>
      <c r="W10" t="e">
        <f>#REF!*2.8</f>
        <v>#REF!</v>
      </c>
      <c r="X10">
        <f t="shared" si="0"/>
        <v>0</v>
      </c>
      <c r="Y10">
        <f t="shared" si="1"/>
        <v>0</v>
      </c>
      <c r="Z10">
        <f t="shared" si="2"/>
        <v>0</v>
      </c>
    </row>
    <row r="11" spans="1:26" ht="17.25" customHeight="1">
      <c r="A11" s="853"/>
      <c r="B11" s="936"/>
      <c r="C11" s="937"/>
      <c r="D11" s="937"/>
      <c r="E11" s="938"/>
      <c r="F11" s="943"/>
      <c r="G11" s="679"/>
      <c r="H11" s="680"/>
      <c r="I11" s="681"/>
      <c r="J11" s="943"/>
      <c r="K11" s="622"/>
      <c r="L11" s="624"/>
      <c r="M11" s="620"/>
      <c r="N11" s="946"/>
      <c r="O11" s="199"/>
      <c r="P11" s="200"/>
      <c r="Q11" s="201"/>
      <c r="R11" s="952"/>
      <c r="S11" s="953"/>
      <c r="T11" s="953"/>
      <c r="U11" s="954"/>
      <c r="W11" t="e">
        <f>#REF!*2.8</f>
        <v>#REF!</v>
      </c>
      <c r="X11">
        <f t="shared" si="0"/>
        <v>0</v>
      </c>
      <c r="Y11">
        <f t="shared" si="1"/>
        <v>0</v>
      </c>
      <c r="Z11">
        <f t="shared" si="2"/>
        <v>0</v>
      </c>
    </row>
    <row r="12" spans="1:21" ht="17.25" customHeight="1" thickBot="1">
      <c r="A12" s="853"/>
      <c r="B12" s="939"/>
      <c r="C12" s="940"/>
      <c r="D12" s="940"/>
      <c r="E12" s="941"/>
      <c r="F12" s="944"/>
      <c r="G12" s="625"/>
      <c r="H12" s="682"/>
      <c r="I12" s="627"/>
      <c r="J12" s="944"/>
      <c r="K12" s="625"/>
      <c r="L12" s="626"/>
      <c r="M12" s="627"/>
      <c r="N12" s="947"/>
      <c r="O12" s="205"/>
      <c r="P12" s="206"/>
      <c r="Q12" s="207"/>
      <c r="R12" s="955"/>
      <c r="S12" s="956"/>
      <c r="T12" s="956"/>
      <c r="U12" s="957"/>
    </row>
    <row r="13" spans="1:21" ht="6.75" customHeight="1" thickBot="1">
      <c r="A13" s="122"/>
      <c r="B13" s="123"/>
      <c r="C13" s="124"/>
      <c r="D13" s="125"/>
      <c r="E13" s="124"/>
      <c r="F13" s="123"/>
      <c r="G13" s="124"/>
      <c r="H13" s="125"/>
      <c r="I13" s="124"/>
      <c r="J13" s="123"/>
      <c r="K13" s="124"/>
      <c r="L13" s="125"/>
      <c r="M13" s="124"/>
      <c r="N13" s="123"/>
      <c r="O13" s="124"/>
      <c r="P13" s="125"/>
      <c r="Q13" s="124"/>
      <c r="R13" s="123"/>
      <c r="S13" s="124"/>
      <c r="T13" s="125"/>
      <c r="U13" s="126"/>
    </row>
    <row r="14" spans="1:21" ht="17.25">
      <c r="A14" s="878" t="s">
        <v>29</v>
      </c>
      <c r="B14" s="11" t="s">
        <v>38</v>
      </c>
      <c r="C14" s="284" t="s">
        <v>64</v>
      </c>
      <c r="D14" s="80" t="s">
        <v>39</v>
      </c>
      <c r="E14" s="5">
        <v>2</v>
      </c>
      <c r="F14" s="4" t="s">
        <v>38</v>
      </c>
      <c r="G14" s="284" t="s">
        <v>64</v>
      </c>
      <c r="H14" s="80" t="s">
        <v>39</v>
      </c>
      <c r="I14" s="5">
        <v>2</v>
      </c>
      <c r="J14" s="4" t="s">
        <v>38</v>
      </c>
      <c r="K14" s="284" t="s">
        <v>64</v>
      </c>
      <c r="L14" s="80" t="s">
        <v>39</v>
      </c>
      <c r="M14" s="5">
        <v>2</v>
      </c>
      <c r="N14" s="4" t="s">
        <v>38</v>
      </c>
      <c r="O14" s="284" t="s">
        <v>64</v>
      </c>
      <c r="P14" s="80" t="s">
        <v>39</v>
      </c>
      <c r="Q14" s="5">
        <v>2</v>
      </c>
      <c r="R14" s="949" t="s">
        <v>518</v>
      </c>
      <c r="S14" s="950"/>
      <c r="T14" s="950"/>
      <c r="U14" s="951"/>
    </row>
    <row r="15" spans="1:21" ht="15.75" customHeight="1" thickBot="1">
      <c r="A15" s="854"/>
      <c r="B15" s="12" t="s">
        <v>0</v>
      </c>
      <c r="C15" s="2" t="s">
        <v>1</v>
      </c>
      <c r="D15" s="81" t="s">
        <v>31</v>
      </c>
      <c r="E15" s="7" t="s">
        <v>32</v>
      </c>
      <c r="F15" s="6" t="s">
        <v>0</v>
      </c>
      <c r="G15" s="2" t="s">
        <v>1</v>
      </c>
      <c r="H15" s="81" t="s">
        <v>31</v>
      </c>
      <c r="I15" s="7" t="s">
        <v>32</v>
      </c>
      <c r="J15" s="6" t="s">
        <v>0</v>
      </c>
      <c r="K15" s="2" t="s">
        <v>1</v>
      </c>
      <c r="L15" s="81" t="s">
        <v>31</v>
      </c>
      <c r="M15" s="7" t="s">
        <v>32</v>
      </c>
      <c r="N15" s="6" t="s">
        <v>0</v>
      </c>
      <c r="O15" s="2" t="s">
        <v>1</v>
      </c>
      <c r="P15" s="81" t="s">
        <v>31</v>
      </c>
      <c r="Q15" s="7" t="s">
        <v>32</v>
      </c>
      <c r="R15" s="952"/>
      <c r="S15" s="953"/>
      <c r="T15" s="953"/>
      <c r="U15" s="954"/>
    </row>
    <row r="16" spans="1:21" s="144" customFormat="1" ht="18" thickBot="1">
      <c r="A16" s="164" t="s">
        <v>34</v>
      </c>
      <c r="B16" s="165" t="s">
        <v>2</v>
      </c>
      <c r="C16" s="169" t="s">
        <v>49</v>
      </c>
      <c r="D16" s="128"/>
      <c r="E16" s="170"/>
      <c r="F16" s="168" t="s">
        <v>2</v>
      </c>
      <c r="G16" s="169" t="s">
        <v>397</v>
      </c>
      <c r="H16" s="128"/>
      <c r="I16" s="170"/>
      <c r="J16" s="168" t="s">
        <v>2</v>
      </c>
      <c r="K16" s="171"/>
      <c r="L16" s="129"/>
      <c r="M16" s="170"/>
      <c r="N16" s="172" t="s">
        <v>2</v>
      </c>
      <c r="O16" s="173" t="s">
        <v>398</v>
      </c>
      <c r="P16" s="128"/>
      <c r="Q16" s="170"/>
      <c r="R16" s="952"/>
      <c r="S16" s="953"/>
      <c r="T16" s="953"/>
      <c r="U16" s="954"/>
    </row>
    <row r="17" spans="1:26" ht="17.25" customHeight="1">
      <c r="A17" s="915" t="s">
        <v>25</v>
      </c>
      <c r="B17" s="964" t="s">
        <v>519</v>
      </c>
      <c r="C17" s="783" t="s">
        <v>137</v>
      </c>
      <c r="D17" s="784">
        <v>7</v>
      </c>
      <c r="E17" s="785" t="s">
        <v>503</v>
      </c>
      <c r="F17" s="921" t="s">
        <v>330</v>
      </c>
      <c r="G17" s="772" t="s">
        <v>331</v>
      </c>
      <c r="H17" s="773">
        <v>257</v>
      </c>
      <c r="I17" s="774" t="s">
        <v>189</v>
      </c>
      <c r="J17" s="916" t="s">
        <v>325</v>
      </c>
      <c r="K17" s="540" t="s">
        <v>326</v>
      </c>
      <c r="L17" s="541">
        <v>53</v>
      </c>
      <c r="M17" s="539" t="s">
        <v>327</v>
      </c>
      <c r="N17" s="918" t="s">
        <v>328</v>
      </c>
      <c r="O17" s="538" t="s">
        <v>329</v>
      </c>
      <c r="P17" s="542">
        <v>3.04</v>
      </c>
      <c r="Q17" s="539" t="s">
        <v>323</v>
      </c>
      <c r="R17" s="952"/>
      <c r="S17" s="953"/>
      <c r="T17" s="953"/>
      <c r="U17" s="954"/>
      <c r="V17" t="e">
        <f>ROUNDDOWN(265/160*#REF!,0)+(265/160*#REF!-ROUNDDOWN(265/160*#REF!,0))*16/100</f>
        <v>#REF!</v>
      </c>
      <c r="W17" t="e">
        <f>ROUNDDOWN(265/160*#REF!,0)+(265/160*#REF!-ROUNDDOWN(265/160*#REF!,0))*16/100</f>
        <v>#REF!</v>
      </c>
      <c r="X17">
        <f>ROUNDDOWN(265/160*L17,0)+(265/160*L17-ROUNDDOWN(265/160*L17,0))*16/100</f>
        <v>87.125</v>
      </c>
      <c r="Y17">
        <f>ROUNDDOWN(265/160*P17,0)+(265/160*P17-ROUNDDOWN(265/160*P17,0))*16/100</f>
        <v>5.0056</v>
      </c>
      <c r="Z17">
        <f aca="true" t="shared" si="3" ref="Z17:Z28">ROUNDDOWN(265/160*H17,0)+(265/160*H17-ROUNDDOWN(265/160*H17,0))*16/100</f>
        <v>425.105</v>
      </c>
    </row>
    <row r="18" spans="1:26" ht="17.25" customHeight="1">
      <c r="A18" s="899"/>
      <c r="B18" s="965"/>
      <c r="C18" s="676" t="s">
        <v>549</v>
      </c>
      <c r="D18" s="786">
        <v>8</v>
      </c>
      <c r="E18" s="759" t="s">
        <v>168</v>
      </c>
      <c r="F18" s="922"/>
      <c r="G18" s="775" t="s">
        <v>128</v>
      </c>
      <c r="H18" s="776">
        <v>4</v>
      </c>
      <c r="I18" s="777" t="s">
        <v>116</v>
      </c>
      <c r="J18" s="917"/>
      <c r="K18" s="548" t="s">
        <v>333</v>
      </c>
      <c r="L18" s="547">
        <v>9.12</v>
      </c>
      <c r="M18" s="545" t="s">
        <v>323</v>
      </c>
      <c r="N18" s="919"/>
      <c r="O18" s="549" t="s">
        <v>334</v>
      </c>
      <c r="P18" s="547">
        <v>8.02</v>
      </c>
      <c r="Q18" s="545" t="s">
        <v>322</v>
      </c>
      <c r="R18" s="952"/>
      <c r="S18" s="953"/>
      <c r="T18" s="953"/>
      <c r="U18" s="954"/>
      <c r="V18" t="e">
        <f>ROUNDDOWN(265/160*#REF!,0)+(265/160*#REF!-ROUNDDOWN(265/160*#REF!,0))*16/100</f>
        <v>#REF!</v>
      </c>
      <c r="W18" t="e">
        <f>ROUNDDOWN(265/160*#REF!,0)+(265/160*#REF!-ROUNDDOWN(265/160*#REF!,0))*16/100</f>
        <v>#REF!</v>
      </c>
      <c r="X18">
        <f aca="true" t="shared" si="4" ref="X18:X35">ROUNDDOWN(265/160*L18,0)+(265/160*L18-ROUNDDOWN(265/160*L18,0))*16/100</f>
        <v>15.0168</v>
      </c>
      <c r="Y18">
        <f aca="true" t="shared" si="5" ref="Y18:Y35">ROUNDDOWN(265/160*P18,0)+(265/160*P18-ROUNDDOWN(265/160*P18,0))*16/100</f>
        <v>13.0453</v>
      </c>
      <c r="Z18">
        <f t="shared" si="3"/>
        <v>6.1</v>
      </c>
    </row>
    <row r="19" spans="1:26" ht="17.25" customHeight="1">
      <c r="A19" s="899"/>
      <c r="B19" s="965"/>
      <c r="C19" s="676" t="s">
        <v>95</v>
      </c>
      <c r="D19" s="786">
        <v>1</v>
      </c>
      <c r="E19" s="759" t="s">
        <v>67</v>
      </c>
      <c r="F19" s="922"/>
      <c r="G19" s="775"/>
      <c r="H19" s="778"/>
      <c r="I19" s="777"/>
      <c r="J19" s="917"/>
      <c r="K19" s="550" t="s">
        <v>337</v>
      </c>
      <c r="L19" s="547">
        <v>4.14</v>
      </c>
      <c r="M19" s="545" t="s">
        <v>323</v>
      </c>
      <c r="N19" s="919"/>
      <c r="O19" s="549" t="s">
        <v>338</v>
      </c>
      <c r="P19" s="547">
        <v>4.14</v>
      </c>
      <c r="Q19" s="545" t="s">
        <v>322</v>
      </c>
      <c r="R19" s="952"/>
      <c r="S19" s="953"/>
      <c r="T19" s="953"/>
      <c r="U19" s="954"/>
      <c r="V19" t="e">
        <f>ROUNDDOWN(265/160*#REF!,0)+(265/160*#REF!-ROUNDDOWN(265/160*#REF!,0))*16/100</f>
        <v>#REF!</v>
      </c>
      <c r="W19" t="e">
        <f>ROUNDDOWN(265/160*#REF!,0)+(265/160*#REF!-ROUNDDOWN(265/160*#REF!,0))*16/100</f>
        <v>#REF!</v>
      </c>
      <c r="X19">
        <f t="shared" si="4"/>
        <v>6.1371</v>
      </c>
      <c r="Y19">
        <f t="shared" si="5"/>
        <v>6.1371</v>
      </c>
      <c r="Z19">
        <f t="shared" si="3"/>
        <v>0</v>
      </c>
    </row>
    <row r="20" spans="1:26" ht="17.25" customHeight="1">
      <c r="A20" s="899"/>
      <c r="B20" s="965"/>
      <c r="C20" s="676" t="s">
        <v>550</v>
      </c>
      <c r="D20" s="786">
        <v>1</v>
      </c>
      <c r="E20" s="759" t="s">
        <v>99</v>
      </c>
      <c r="F20" s="922"/>
      <c r="G20" s="775"/>
      <c r="H20" s="779"/>
      <c r="I20" s="777"/>
      <c r="J20" s="917"/>
      <c r="K20" s="550" t="s">
        <v>341</v>
      </c>
      <c r="L20" s="547">
        <v>6</v>
      </c>
      <c r="M20" s="545" t="s">
        <v>342</v>
      </c>
      <c r="N20" s="919"/>
      <c r="O20" s="546"/>
      <c r="P20" s="547"/>
      <c r="Q20" s="545"/>
      <c r="R20" s="952"/>
      <c r="S20" s="953"/>
      <c r="T20" s="953"/>
      <c r="U20" s="954"/>
      <c r="V20" t="e">
        <f>ROUNDDOWN(265/160*#REF!,0)+(265/160*#REF!-ROUNDDOWN(265/160*#REF!,0))*16/100</f>
        <v>#REF!</v>
      </c>
      <c r="W20" t="e">
        <f>ROUNDDOWN(265/160*#REF!,0)+(265/160*#REF!-ROUNDDOWN(265/160*#REF!,0))*16/100</f>
        <v>#REF!</v>
      </c>
      <c r="X20">
        <f t="shared" si="4"/>
        <v>9.15</v>
      </c>
      <c r="Y20">
        <f t="shared" si="5"/>
        <v>0</v>
      </c>
      <c r="Z20">
        <f t="shared" si="3"/>
        <v>0</v>
      </c>
    </row>
    <row r="21" spans="1:26" ht="17.25" customHeight="1">
      <c r="A21" s="899"/>
      <c r="B21" s="965"/>
      <c r="C21" s="676"/>
      <c r="D21" s="786"/>
      <c r="E21" s="759"/>
      <c r="F21" s="922"/>
      <c r="G21" s="775"/>
      <c r="H21" s="778"/>
      <c r="I21" s="777"/>
      <c r="J21" s="917"/>
      <c r="K21" s="550" t="s">
        <v>301</v>
      </c>
      <c r="L21" s="547">
        <v>10</v>
      </c>
      <c r="M21" s="545" t="s">
        <v>342</v>
      </c>
      <c r="N21" s="919"/>
      <c r="O21" s="549"/>
      <c r="P21" s="551"/>
      <c r="Q21" s="545"/>
      <c r="R21" s="952"/>
      <c r="S21" s="953"/>
      <c r="T21" s="953"/>
      <c r="U21" s="954"/>
      <c r="V21" t="e">
        <f>ROUNDDOWN(265/160*#REF!,0)+(265/160*#REF!-ROUNDDOWN(265/160*#REF!,0))*16/100</f>
        <v>#REF!</v>
      </c>
      <c r="W21" t="e">
        <f>ROUNDDOWN(265/160*#REF!,0)+(265/160*#REF!-ROUNDDOWN(265/160*#REF!,0))*16/100</f>
        <v>#REF!</v>
      </c>
      <c r="X21">
        <f t="shared" si="4"/>
        <v>16.09</v>
      </c>
      <c r="Y21">
        <f t="shared" si="5"/>
        <v>0</v>
      </c>
      <c r="Z21">
        <f t="shared" si="3"/>
        <v>0</v>
      </c>
    </row>
    <row r="22" spans="1:26" ht="17.25" customHeight="1">
      <c r="A22" s="899"/>
      <c r="B22" s="965"/>
      <c r="C22" s="676"/>
      <c r="D22" s="786"/>
      <c r="E22" s="759"/>
      <c r="F22" s="922"/>
      <c r="G22" s="780"/>
      <c r="H22" s="781"/>
      <c r="I22" s="782"/>
      <c r="J22" s="917"/>
      <c r="K22" s="557" t="s">
        <v>464</v>
      </c>
      <c r="L22" s="558">
        <v>9.12</v>
      </c>
      <c r="M22" s="559" t="s">
        <v>322</v>
      </c>
      <c r="N22" s="919"/>
      <c r="O22" s="554"/>
      <c r="P22" s="551"/>
      <c r="Q22" s="555"/>
      <c r="R22" s="952"/>
      <c r="S22" s="953"/>
      <c r="T22" s="953"/>
      <c r="U22" s="954"/>
      <c r="V22" t="e">
        <f>ROUNDDOWN(265/160*#REF!,0)+(265/160*#REF!-ROUNDDOWN(265/160*#REF!,0))*16/100</f>
        <v>#REF!</v>
      </c>
      <c r="W22" t="e">
        <f>ROUNDDOWN(265/160*#REF!,0)+(265/160*#REF!-ROUNDDOWN(265/160*#REF!,0))*16/100</f>
        <v>#REF!</v>
      </c>
      <c r="X22">
        <f t="shared" si="4"/>
        <v>15.0168</v>
      </c>
      <c r="Y22">
        <f t="shared" si="5"/>
        <v>0</v>
      </c>
      <c r="Z22">
        <f t="shared" si="3"/>
        <v>0</v>
      </c>
    </row>
    <row r="23" spans="1:26" ht="17.25" customHeight="1" thickBot="1">
      <c r="A23" s="900"/>
      <c r="B23" s="966"/>
      <c r="C23" s="787"/>
      <c r="D23" s="788"/>
      <c r="E23" s="789"/>
      <c r="F23" s="923"/>
      <c r="G23" s="763" t="s">
        <v>383</v>
      </c>
      <c r="H23" s="764">
        <v>5</v>
      </c>
      <c r="I23" s="765" t="s">
        <v>113</v>
      </c>
      <c r="J23" s="917"/>
      <c r="K23" s="557" t="s">
        <v>352</v>
      </c>
      <c r="L23" s="561">
        <v>1.1</v>
      </c>
      <c r="M23" s="560" t="s">
        <v>322</v>
      </c>
      <c r="N23" s="920"/>
      <c r="O23" s="372" t="s">
        <v>129</v>
      </c>
      <c r="P23" s="373">
        <v>1</v>
      </c>
      <c r="Q23" s="371" t="s">
        <v>67</v>
      </c>
      <c r="R23" s="952"/>
      <c r="S23" s="953"/>
      <c r="T23" s="953"/>
      <c r="U23" s="954"/>
      <c r="V23" t="e">
        <f>ROUNDDOWN(265/160*#REF!,0)+(265/160*#REF!-ROUNDDOWN(265/160*#REF!,0))*16/100</f>
        <v>#REF!</v>
      </c>
      <c r="W23" t="e">
        <f>ROUNDDOWN(265/160*#REF!,0)+(265/160*#REF!-ROUNDDOWN(265/160*#REF!,0))*16/100</f>
        <v>#REF!</v>
      </c>
      <c r="X23">
        <f t="shared" si="4"/>
        <v>1.1315</v>
      </c>
      <c r="Y23">
        <f t="shared" si="5"/>
        <v>1.105</v>
      </c>
      <c r="Z23">
        <f t="shared" si="3"/>
        <v>8.045</v>
      </c>
    </row>
    <row r="24" spans="1:26" ht="17.25" customHeight="1">
      <c r="A24" s="876" t="s">
        <v>26</v>
      </c>
      <c r="B24" s="967" t="s">
        <v>558</v>
      </c>
      <c r="C24" s="803" t="s">
        <v>559</v>
      </c>
      <c r="D24" s="804">
        <v>14.1</v>
      </c>
      <c r="E24" s="805" t="s">
        <v>560</v>
      </c>
      <c r="F24" s="927" t="s">
        <v>347</v>
      </c>
      <c r="G24" s="562" t="s">
        <v>348</v>
      </c>
      <c r="H24" s="564">
        <v>14.1</v>
      </c>
      <c r="I24" s="539" t="s">
        <v>323</v>
      </c>
      <c r="J24" s="924" t="s">
        <v>343</v>
      </c>
      <c r="K24" s="543" t="s">
        <v>321</v>
      </c>
      <c r="L24" s="541">
        <v>262</v>
      </c>
      <c r="M24" s="539" t="s">
        <v>344</v>
      </c>
      <c r="N24" s="927" t="s">
        <v>345</v>
      </c>
      <c r="O24" s="562" t="s">
        <v>346</v>
      </c>
      <c r="P24" s="563">
        <v>4.14</v>
      </c>
      <c r="Q24" s="539" t="s">
        <v>323</v>
      </c>
      <c r="R24" s="952"/>
      <c r="S24" s="953"/>
      <c r="T24" s="953"/>
      <c r="U24" s="954"/>
      <c r="V24" t="e">
        <f>ROUNDDOWN(265/160*#REF!,0)+(265/160*#REF!-ROUNDDOWN(265/160*#REF!,0))*16/100</f>
        <v>#REF!</v>
      </c>
      <c r="W24" t="e">
        <f>ROUNDDOWN(265/160*#REF!,0)+(265/160*#REF!-ROUNDDOWN(265/160*#REF!,0))*16/100</f>
        <v>#REF!</v>
      </c>
      <c r="X24">
        <f t="shared" si="4"/>
        <v>433.15</v>
      </c>
      <c r="Y24">
        <f t="shared" si="5"/>
        <v>6.1371</v>
      </c>
      <c r="Z24">
        <f t="shared" si="3"/>
        <v>23.0565</v>
      </c>
    </row>
    <row r="25" spans="1:26" ht="17.25" customHeight="1">
      <c r="A25" s="885"/>
      <c r="B25" s="968"/>
      <c r="C25" s="806" t="s">
        <v>561</v>
      </c>
      <c r="D25" s="807">
        <v>9</v>
      </c>
      <c r="E25" s="808" t="s">
        <v>560</v>
      </c>
      <c r="F25" s="928"/>
      <c r="G25" s="556" t="s">
        <v>349</v>
      </c>
      <c r="H25" s="544">
        <v>4.14</v>
      </c>
      <c r="I25" s="545" t="s">
        <v>323</v>
      </c>
      <c r="J25" s="925"/>
      <c r="K25" s="546" t="s">
        <v>335</v>
      </c>
      <c r="L25" s="547">
        <v>3</v>
      </c>
      <c r="M25" s="545" t="s">
        <v>336</v>
      </c>
      <c r="N25" s="928"/>
      <c r="O25" s="556" t="s">
        <v>332</v>
      </c>
      <c r="P25" s="544">
        <v>19.08</v>
      </c>
      <c r="Q25" s="545" t="s">
        <v>323</v>
      </c>
      <c r="R25" s="952"/>
      <c r="S25" s="953"/>
      <c r="T25" s="953"/>
      <c r="U25" s="954"/>
      <c r="V25" t="e">
        <f>ROUNDDOWN(265/160*#REF!,0)+(265/160*#REF!-ROUNDDOWN(265/160*#REF!,0))*16/100</f>
        <v>#REF!</v>
      </c>
      <c r="W25" t="e">
        <f>ROUNDDOWN(265/160*#REF!,0)+(265/160*#REF!-ROUNDDOWN(265/160*#REF!,0))*16/100</f>
        <v>#REF!</v>
      </c>
      <c r="X25">
        <f t="shared" si="4"/>
        <v>4.155</v>
      </c>
      <c r="Y25">
        <f t="shared" si="5"/>
        <v>31.0962</v>
      </c>
      <c r="Z25">
        <f t="shared" si="3"/>
        <v>6.1371</v>
      </c>
    </row>
    <row r="26" spans="1:26" ht="17.25" customHeight="1">
      <c r="A26" s="885"/>
      <c r="B26" s="968"/>
      <c r="C26" s="806" t="s">
        <v>562</v>
      </c>
      <c r="D26" s="809">
        <v>2</v>
      </c>
      <c r="E26" s="808" t="s">
        <v>560</v>
      </c>
      <c r="F26" s="928"/>
      <c r="G26" s="552" t="s">
        <v>354</v>
      </c>
      <c r="H26" s="553">
        <v>4.14</v>
      </c>
      <c r="I26" s="545" t="s">
        <v>322</v>
      </c>
      <c r="J26" s="925"/>
      <c r="K26" s="554"/>
      <c r="L26" s="547"/>
      <c r="M26" s="545"/>
      <c r="N26" s="928"/>
      <c r="O26" s="552" t="s">
        <v>353</v>
      </c>
      <c r="P26" s="553">
        <v>4.14</v>
      </c>
      <c r="Q26" s="545" t="s">
        <v>323</v>
      </c>
      <c r="R26" s="952"/>
      <c r="S26" s="953"/>
      <c r="T26" s="953"/>
      <c r="U26" s="954"/>
      <c r="V26" t="e">
        <f>ROUNDDOWN(265/160*#REF!,0)+(265/160*#REF!-ROUNDDOWN(265/160*#REF!,0))*16/100</f>
        <v>#REF!</v>
      </c>
      <c r="W26" t="e">
        <f>ROUNDDOWN(265/160*#REF!,0)+(265/160*#REF!-ROUNDDOWN(265/160*#REF!,0))*16/100</f>
        <v>#REF!</v>
      </c>
      <c r="X26">
        <f t="shared" si="4"/>
        <v>0</v>
      </c>
      <c r="Y26">
        <f t="shared" si="5"/>
        <v>6.1371</v>
      </c>
      <c r="Z26">
        <f t="shared" si="3"/>
        <v>6.1371</v>
      </c>
    </row>
    <row r="27" spans="1:26" ht="17.25" customHeight="1">
      <c r="A27" s="885"/>
      <c r="B27" s="968"/>
      <c r="C27" s="810"/>
      <c r="D27" s="811"/>
      <c r="E27" s="808"/>
      <c r="F27" s="928"/>
      <c r="G27" s="546" t="s">
        <v>355</v>
      </c>
      <c r="H27" s="547">
        <v>4.14</v>
      </c>
      <c r="I27" s="545" t="s">
        <v>322</v>
      </c>
      <c r="J27" s="925"/>
      <c r="K27" s="546"/>
      <c r="L27" s="547"/>
      <c r="M27" s="545"/>
      <c r="N27" s="928"/>
      <c r="O27" s="546" t="s">
        <v>350</v>
      </c>
      <c r="P27" s="565">
        <v>1.1</v>
      </c>
      <c r="Q27" s="545" t="s">
        <v>323</v>
      </c>
      <c r="R27" s="952"/>
      <c r="S27" s="953"/>
      <c r="T27" s="953"/>
      <c r="U27" s="954"/>
      <c r="V27" t="e">
        <f>ROUNDDOWN(265/160*#REF!,0)+(265/160*#REF!-ROUNDDOWN(265/160*#REF!,0))*16/100</f>
        <v>#REF!</v>
      </c>
      <c r="W27" t="e">
        <f>ROUNDDOWN(265/160*#REF!,0)+(265/160*#REF!-ROUNDDOWN(265/160*#REF!,0))*16/100</f>
        <v>#REF!</v>
      </c>
      <c r="X27">
        <f t="shared" si="4"/>
        <v>0</v>
      </c>
      <c r="Y27">
        <f t="shared" si="5"/>
        <v>1.1315</v>
      </c>
      <c r="Z27">
        <f t="shared" si="3"/>
        <v>6.1371</v>
      </c>
    </row>
    <row r="28" spans="1:26" ht="17.25" customHeight="1" thickBot="1">
      <c r="A28" s="877"/>
      <c r="B28" s="969"/>
      <c r="C28" s="791"/>
      <c r="D28" s="792"/>
      <c r="E28" s="793"/>
      <c r="F28" s="929"/>
      <c r="G28" s="571"/>
      <c r="H28" s="568"/>
      <c r="I28" s="567"/>
      <c r="J28" s="926"/>
      <c r="K28" s="566"/>
      <c r="L28" s="570"/>
      <c r="M28" s="569"/>
      <c r="N28" s="929"/>
      <c r="O28" s="571"/>
      <c r="P28" s="568"/>
      <c r="Q28" s="567"/>
      <c r="R28" s="952"/>
      <c r="S28" s="953"/>
      <c r="T28" s="953"/>
      <c r="U28" s="954"/>
      <c r="V28" t="e">
        <f>ROUNDDOWN(265/160*#REF!,0)+(265/160*#REF!-ROUNDDOWN(265/160*#REF!,0))*16/100</f>
        <v>#REF!</v>
      </c>
      <c r="W28" t="e">
        <f>ROUNDDOWN(265/160*#REF!,0)+(265/160*#REF!-ROUNDDOWN(265/160*#REF!,0))*16/100</f>
        <v>#REF!</v>
      </c>
      <c r="X28">
        <f t="shared" si="4"/>
        <v>0</v>
      </c>
      <c r="Y28">
        <f t="shared" si="5"/>
        <v>0</v>
      </c>
      <c r="Z28">
        <f t="shared" si="3"/>
        <v>0</v>
      </c>
    </row>
    <row r="29" spans="1:26" ht="17.25" customHeight="1" thickBot="1">
      <c r="A29" s="177" t="s">
        <v>5</v>
      </c>
      <c r="B29" s="768" t="s">
        <v>356</v>
      </c>
      <c r="C29" s="769" t="s">
        <v>357</v>
      </c>
      <c r="D29" s="770">
        <v>29.13</v>
      </c>
      <c r="E29" s="771" t="s">
        <v>323</v>
      </c>
      <c r="F29" s="575" t="s">
        <v>356</v>
      </c>
      <c r="G29" s="973" t="s">
        <v>358</v>
      </c>
      <c r="H29" s="974"/>
      <c r="I29" s="975"/>
      <c r="J29" s="576" t="s">
        <v>357</v>
      </c>
      <c r="K29" s="572" t="s">
        <v>357</v>
      </c>
      <c r="L29" s="573">
        <v>29.13</v>
      </c>
      <c r="M29" s="574" t="s">
        <v>323</v>
      </c>
      <c r="N29" s="575" t="s">
        <v>356</v>
      </c>
      <c r="O29" s="973" t="s">
        <v>358</v>
      </c>
      <c r="P29" s="974"/>
      <c r="Q29" s="975"/>
      <c r="R29" s="952"/>
      <c r="S29" s="953"/>
      <c r="T29" s="953"/>
      <c r="U29" s="954"/>
      <c r="V29" t="e">
        <f>ROUNDDOWN(265/160*#REF!,0)+(265/160*#REF!-ROUNDDOWN(265/160*#REF!,0))*16/100</f>
        <v>#REF!</v>
      </c>
      <c r="W29">
        <f>ROUNDDOWN(265/160*H29,0)+(265/160*H29-ROUNDDOWN(265/160*H29,0))*16/100</f>
        <v>0</v>
      </c>
      <c r="X29">
        <f t="shared" si="4"/>
        <v>48.03945</v>
      </c>
      <c r="Y29">
        <f t="shared" si="5"/>
        <v>0</v>
      </c>
      <c r="Z29">
        <f>ROUNDDOWN(265/160*D29,0)+(265/160*D29-ROUNDDOWN(265/160*D29,0))*16/100</f>
        <v>48.03945</v>
      </c>
    </row>
    <row r="30" spans="1:26" ht="17.25" customHeight="1">
      <c r="A30" s="899" t="s">
        <v>27</v>
      </c>
      <c r="B30" s="970" t="s">
        <v>551</v>
      </c>
      <c r="C30" s="794" t="s">
        <v>552</v>
      </c>
      <c r="D30" s="795">
        <v>4</v>
      </c>
      <c r="E30" s="796" t="s">
        <v>553</v>
      </c>
      <c r="F30" s="908" t="s">
        <v>474</v>
      </c>
      <c r="G30" s="693" t="s">
        <v>326</v>
      </c>
      <c r="H30" s="694">
        <v>15</v>
      </c>
      <c r="I30" s="692" t="s">
        <v>116</v>
      </c>
      <c r="J30" s="901" t="s">
        <v>399</v>
      </c>
      <c r="K30" s="577" t="s">
        <v>351</v>
      </c>
      <c r="L30" s="578">
        <v>8.02</v>
      </c>
      <c r="M30" s="545" t="s">
        <v>322</v>
      </c>
      <c r="N30" s="904" t="s">
        <v>491</v>
      </c>
      <c r="O30" s="690" t="s">
        <v>499</v>
      </c>
      <c r="P30" s="691">
        <v>1.09</v>
      </c>
      <c r="Q30" s="692" t="s">
        <v>67</v>
      </c>
      <c r="R30" s="952"/>
      <c r="S30" s="953"/>
      <c r="T30" s="953"/>
      <c r="U30" s="954"/>
      <c r="V30" t="e">
        <f>ROUNDDOWN(265/160*#REF!,0)+(265/160*#REF!-ROUNDDOWN(265/160*#REF!,0))*16/100</f>
        <v>#REF!</v>
      </c>
      <c r="W30" t="e">
        <f>ROUNDDOWN(265/160*#REF!,0)+(265/160*#REF!-ROUNDDOWN(265/160*#REF!,0))*16/100</f>
        <v>#REF!</v>
      </c>
      <c r="X30">
        <f t="shared" si="4"/>
        <v>13.0453</v>
      </c>
      <c r="Y30">
        <f t="shared" si="5"/>
        <v>1.12885</v>
      </c>
      <c r="Z30">
        <f>ROUNDDOWN(265/160*H30,0)+(265/160*H30-ROUNDDOWN(265/160*H30,0))*16/100</f>
        <v>24.135</v>
      </c>
    </row>
    <row r="31" spans="1:26" ht="17.25" customHeight="1">
      <c r="A31" s="899"/>
      <c r="B31" s="971"/>
      <c r="C31" s="797" t="s">
        <v>554</v>
      </c>
      <c r="D31" s="798">
        <v>1</v>
      </c>
      <c r="E31" s="799" t="s">
        <v>555</v>
      </c>
      <c r="F31" s="909"/>
      <c r="G31" s="696" t="s">
        <v>504</v>
      </c>
      <c r="H31" s="697">
        <v>3</v>
      </c>
      <c r="I31" s="692" t="s">
        <v>168</v>
      </c>
      <c r="J31" s="902"/>
      <c r="K31" s="549" t="s">
        <v>242</v>
      </c>
      <c r="L31" s="579">
        <v>8.02</v>
      </c>
      <c r="M31" s="545" t="s">
        <v>322</v>
      </c>
      <c r="N31" s="905"/>
      <c r="O31" s="695" t="s">
        <v>500</v>
      </c>
      <c r="P31" s="691">
        <v>1.09</v>
      </c>
      <c r="Q31" s="692" t="s">
        <v>67</v>
      </c>
      <c r="R31" s="952"/>
      <c r="S31" s="953"/>
      <c r="T31" s="953"/>
      <c r="U31" s="954"/>
      <c r="V31" t="e">
        <f>ROUNDDOWN(265/160*#REF!,0)+(265/160*#REF!-ROUNDDOWN(265/160*#REF!,0))*16/100</f>
        <v>#REF!</v>
      </c>
      <c r="W31" t="e">
        <f>ROUNDDOWN(265/160*#REF!,0)+(265/160*#REF!-ROUNDDOWN(265/160*#REF!,0))*16/100</f>
        <v>#REF!</v>
      </c>
      <c r="X31">
        <f t="shared" si="4"/>
        <v>13.0453</v>
      </c>
      <c r="Y31">
        <f t="shared" si="5"/>
        <v>1.12885</v>
      </c>
      <c r="Z31">
        <f>ROUNDDOWN(265/160*H31,0)+(265/160*H31-ROUNDDOWN(265/160*H31,0))*16/100</f>
        <v>4.155</v>
      </c>
    </row>
    <row r="32" spans="1:26" ht="17.25" customHeight="1">
      <c r="A32" s="899"/>
      <c r="B32" s="971"/>
      <c r="C32" s="797" t="s">
        <v>556</v>
      </c>
      <c r="D32" s="798">
        <v>1</v>
      </c>
      <c r="E32" s="799" t="s">
        <v>555</v>
      </c>
      <c r="F32" s="909"/>
      <c r="G32" s="696" t="s">
        <v>111</v>
      </c>
      <c r="H32" s="700">
        <v>1</v>
      </c>
      <c r="I32" s="692" t="s">
        <v>67</v>
      </c>
      <c r="J32" s="902"/>
      <c r="K32" s="580" t="s">
        <v>350</v>
      </c>
      <c r="L32" s="581">
        <v>1.1</v>
      </c>
      <c r="M32" s="545" t="s">
        <v>322</v>
      </c>
      <c r="N32" s="905"/>
      <c r="O32" s="695" t="s">
        <v>501</v>
      </c>
      <c r="P32" s="698">
        <v>3</v>
      </c>
      <c r="Q32" s="699" t="s">
        <v>515</v>
      </c>
      <c r="R32" s="952"/>
      <c r="S32" s="953"/>
      <c r="T32" s="953"/>
      <c r="U32" s="954"/>
      <c r="V32" t="e">
        <f>ROUNDDOWN(265/160*#REF!,0)+(265/160*#REF!-ROUNDDOWN(265/160*#REF!,0))*16/100</f>
        <v>#REF!</v>
      </c>
      <c r="W32" t="e">
        <f>ROUNDDOWN(265/160*#REF!,0)+(265/160*#REF!-ROUNDDOWN(265/160*#REF!,0))*16/100</f>
        <v>#REF!</v>
      </c>
      <c r="X32">
        <f t="shared" si="4"/>
        <v>1.1315</v>
      </c>
      <c r="Y32">
        <f t="shared" si="5"/>
        <v>4.155</v>
      </c>
      <c r="Z32">
        <f>ROUNDDOWN(265/160*H32,0)+(265/160*H32-ROUNDDOWN(265/160*H32,0))*16/100</f>
        <v>1.105</v>
      </c>
    </row>
    <row r="33" spans="1:21" ht="17.25" customHeight="1">
      <c r="A33" s="899"/>
      <c r="B33" s="971"/>
      <c r="C33" s="797" t="s">
        <v>557</v>
      </c>
      <c r="D33" s="798">
        <v>12</v>
      </c>
      <c r="E33" s="799" t="s">
        <v>555</v>
      </c>
      <c r="F33" s="909"/>
      <c r="G33" s="702" t="s">
        <v>303</v>
      </c>
      <c r="H33" s="703">
        <v>3.05</v>
      </c>
      <c r="I33" s="692" t="s">
        <v>67</v>
      </c>
      <c r="J33" s="902"/>
      <c r="K33" s="580"/>
      <c r="L33" s="582"/>
      <c r="M33" s="545"/>
      <c r="N33" s="906"/>
      <c r="O33" s="701" t="s">
        <v>502</v>
      </c>
      <c r="P33" s="691">
        <v>1.09</v>
      </c>
      <c r="Q33" s="692" t="s">
        <v>67</v>
      </c>
      <c r="R33" s="952"/>
      <c r="S33" s="953"/>
      <c r="T33" s="953"/>
      <c r="U33" s="954"/>
    </row>
    <row r="34" spans="1:26" ht="17.25" customHeight="1">
      <c r="A34" s="899"/>
      <c r="B34" s="971"/>
      <c r="C34" s="797"/>
      <c r="D34" s="798"/>
      <c r="E34" s="799"/>
      <c r="F34" s="909"/>
      <c r="G34" s="702" t="s">
        <v>5</v>
      </c>
      <c r="H34" s="703">
        <v>5</v>
      </c>
      <c r="I34" s="692" t="s">
        <v>67</v>
      </c>
      <c r="J34" s="902"/>
      <c r="K34" s="580"/>
      <c r="L34" s="582"/>
      <c r="M34" s="545"/>
      <c r="N34" s="906"/>
      <c r="O34" s="701" t="s">
        <v>137</v>
      </c>
      <c r="P34" s="698">
        <v>2</v>
      </c>
      <c r="Q34" s="692" t="s">
        <v>503</v>
      </c>
      <c r="R34" s="952"/>
      <c r="S34" s="953"/>
      <c r="T34" s="953"/>
      <c r="U34" s="954"/>
      <c r="V34" t="e">
        <f>ROUNDDOWN(265/160*#REF!,0)+(265/160*#REF!-ROUNDDOWN(265/160*#REF!,0))*16/100</f>
        <v>#REF!</v>
      </c>
      <c r="W34" t="e">
        <f>ROUNDDOWN(265/160*#REF!,0)+(265/160*#REF!-ROUNDDOWN(265/160*#REF!,0))*16/100</f>
        <v>#REF!</v>
      </c>
      <c r="X34">
        <f t="shared" si="4"/>
        <v>0</v>
      </c>
      <c r="Y34">
        <f t="shared" si="5"/>
        <v>3.05</v>
      </c>
      <c r="Z34">
        <f>ROUNDDOWN(265/160*H34,0)+(265/160*H34-ROUNDDOWN(265/160*H34,0))*16/100</f>
        <v>8.045</v>
      </c>
    </row>
    <row r="35" spans="1:26" ht="17.25" customHeight="1" thickBot="1">
      <c r="A35" s="900"/>
      <c r="B35" s="972"/>
      <c r="C35" s="800"/>
      <c r="D35" s="801"/>
      <c r="E35" s="802"/>
      <c r="F35" s="910"/>
      <c r="G35" s="707"/>
      <c r="H35" s="708"/>
      <c r="I35" s="706"/>
      <c r="J35" s="903"/>
      <c r="K35" s="583"/>
      <c r="L35" s="584"/>
      <c r="M35" s="567"/>
      <c r="N35" s="907"/>
      <c r="O35" s="704"/>
      <c r="P35" s="705"/>
      <c r="Q35" s="706"/>
      <c r="R35" s="952"/>
      <c r="S35" s="953"/>
      <c r="T35" s="953"/>
      <c r="U35" s="954"/>
      <c r="V35" t="e">
        <f>ROUNDDOWN(265/160*#REF!,0)+(265/160*#REF!-ROUNDDOWN(265/160*#REF!,0))*16/100</f>
        <v>#REF!</v>
      </c>
      <c r="W35" t="e">
        <f>ROUNDDOWN(265/160*#REF!,0)+(265/160*#REF!-ROUNDDOWN(265/160*#REF!,0))*16/100</f>
        <v>#REF!</v>
      </c>
      <c r="X35">
        <f t="shared" si="4"/>
        <v>0</v>
      </c>
      <c r="Y35">
        <f t="shared" si="5"/>
        <v>0</v>
      </c>
      <c r="Z35">
        <f>ROUNDDOWN(265/160*H35,0)+(265/160*H35-ROUNDDOWN(265/160*H35,0))*16/100</f>
        <v>0</v>
      </c>
    </row>
    <row r="36" spans="1:21" ht="17.25" customHeight="1" thickBot="1">
      <c r="A36" s="911" t="s">
        <v>12</v>
      </c>
      <c r="B36" s="155" t="s">
        <v>544</v>
      </c>
      <c r="C36" s="156" t="s">
        <v>545</v>
      </c>
      <c r="D36" s="305">
        <v>1</v>
      </c>
      <c r="E36" s="157" t="s">
        <v>540</v>
      </c>
      <c r="F36" s="151" t="s">
        <v>40</v>
      </c>
      <c r="G36" s="152" t="s">
        <v>6</v>
      </c>
      <c r="H36" s="305">
        <v>262</v>
      </c>
      <c r="I36" s="154" t="s">
        <v>28</v>
      </c>
      <c r="J36" s="326" t="s">
        <v>187</v>
      </c>
      <c r="K36" s="327" t="s">
        <v>188</v>
      </c>
      <c r="L36" s="328">
        <v>220</v>
      </c>
      <c r="M36" s="329" t="s">
        <v>189</v>
      </c>
      <c r="N36" s="151" t="s">
        <v>40</v>
      </c>
      <c r="O36" s="152" t="s">
        <v>6</v>
      </c>
      <c r="P36" s="305">
        <v>262</v>
      </c>
      <c r="Q36" s="154" t="s">
        <v>28</v>
      </c>
      <c r="R36" s="952"/>
      <c r="S36" s="953"/>
      <c r="T36" s="953"/>
      <c r="U36" s="954"/>
    </row>
    <row r="37" spans="1:21" ht="17.25" customHeight="1" thickBot="1">
      <c r="A37" s="912"/>
      <c r="B37" s="913" t="s">
        <v>548</v>
      </c>
      <c r="C37" s="914"/>
      <c r="D37" s="332">
        <v>200</v>
      </c>
      <c r="E37" s="333" t="s">
        <v>530</v>
      </c>
      <c r="F37" s="913" t="s">
        <v>211</v>
      </c>
      <c r="G37" s="914"/>
      <c r="H37" s="332">
        <v>200</v>
      </c>
      <c r="I37" s="333" t="s">
        <v>189</v>
      </c>
      <c r="J37" s="151"/>
      <c r="K37" s="330"/>
      <c r="L37" s="153"/>
      <c r="M37" s="331"/>
      <c r="N37" s="913" t="s">
        <v>211</v>
      </c>
      <c r="O37" s="914"/>
      <c r="P37" s="332">
        <v>200</v>
      </c>
      <c r="Q37" s="333" t="s">
        <v>189</v>
      </c>
      <c r="R37" s="952"/>
      <c r="S37" s="953"/>
      <c r="T37" s="953"/>
      <c r="U37" s="954"/>
    </row>
    <row r="38" spans="1:21" ht="17.25" customHeight="1">
      <c r="A38" s="878" t="s">
        <v>13</v>
      </c>
      <c r="B38" s="67" t="s">
        <v>17</v>
      </c>
      <c r="C38" s="68" t="s">
        <v>16</v>
      </c>
      <c r="D38" s="92" t="s">
        <v>18</v>
      </c>
      <c r="E38" s="69" t="s">
        <v>20</v>
      </c>
      <c r="F38" s="67" t="s">
        <v>17</v>
      </c>
      <c r="G38" s="68" t="s">
        <v>16</v>
      </c>
      <c r="H38" s="92" t="s">
        <v>18</v>
      </c>
      <c r="I38" s="69" t="s">
        <v>20</v>
      </c>
      <c r="J38" s="67" t="s">
        <v>17</v>
      </c>
      <c r="K38" s="68" t="s">
        <v>16</v>
      </c>
      <c r="L38" s="92" t="s">
        <v>18</v>
      </c>
      <c r="M38" s="69" t="s">
        <v>20</v>
      </c>
      <c r="N38" s="67" t="s">
        <v>17</v>
      </c>
      <c r="O38" s="68" t="s">
        <v>16</v>
      </c>
      <c r="P38" s="92" t="s">
        <v>18</v>
      </c>
      <c r="Q38" s="69" t="s">
        <v>20</v>
      </c>
      <c r="R38" s="952"/>
      <c r="S38" s="953"/>
      <c r="T38" s="953"/>
      <c r="U38" s="954"/>
    </row>
    <row r="39" spans="1:21" ht="15.75" customHeight="1">
      <c r="A39" s="853"/>
      <c r="B39" s="9">
        <v>6.3</v>
      </c>
      <c r="C39" s="3">
        <v>2</v>
      </c>
      <c r="D39" s="93">
        <v>2.6</v>
      </c>
      <c r="E39" s="10">
        <v>2</v>
      </c>
      <c r="F39" s="9">
        <v>6.9</v>
      </c>
      <c r="G39" s="3">
        <v>2</v>
      </c>
      <c r="H39" s="93">
        <v>2.7</v>
      </c>
      <c r="I39" s="10">
        <v>1.9</v>
      </c>
      <c r="J39" s="9">
        <v>6.9</v>
      </c>
      <c r="K39" s="3">
        <v>2</v>
      </c>
      <c r="L39" s="93">
        <v>2.3</v>
      </c>
      <c r="M39" s="10">
        <v>2</v>
      </c>
      <c r="N39" s="9">
        <v>6.6</v>
      </c>
      <c r="O39" s="3">
        <v>2.1</v>
      </c>
      <c r="P39" s="93">
        <v>2.5</v>
      </c>
      <c r="Q39" s="10">
        <v>1.6</v>
      </c>
      <c r="R39" s="952"/>
      <c r="S39" s="953"/>
      <c r="T39" s="953"/>
      <c r="U39" s="954"/>
    </row>
    <row r="40" spans="1:21" ht="17.25" thickBot="1">
      <c r="A40" s="854"/>
      <c r="B40" s="62" t="s">
        <v>6</v>
      </c>
      <c r="C40" s="114"/>
      <c r="D40" s="94" t="s">
        <v>19</v>
      </c>
      <c r="E40" s="116">
        <f>B39*70+C39*70+D39*45+E39*25+C40*60</f>
        <v>748</v>
      </c>
      <c r="F40" s="62" t="s">
        <v>6</v>
      </c>
      <c r="G40" s="114">
        <v>1</v>
      </c>
      <c r="H40" s="94" t="s">
        <v>19</v>
      </c>
      <c r="I40" s="116">
        <f>F39*70+G39*70+H39*45+I39*25+G40*60</f>
        <v>852</v>
      </c>
      <c r="J40" s="62" t="s">
        <v>6</v>
      </c>
      <c r="K40" s="114"/>
      <c r="L40" s="94" t="s">
        <v>19</v>
      </c>
      <c r="M40" s="116">
        <f>J39*70+K39*70+L39*45+M39*25+K40*60</f>
        <v>776.5</v>
      </c>
      <c r="N40" s="62" t="s">
        <v>6</v>
      </c>
      <c r="O40" s="114">
        <v>1</v>
      </c>
      <c r="P40" s="94" t="s">
        <v>19</v>
      </c>
      <c r="Q40" s="116">
        <f>N39*70+O39*70+P39*45+Q39*25+O40*60</f>
        <v>821.5</v>
      </c>
      <c r="R40" s="955"/>
      <c r="S40" s="956"/>
      <c r="T40" s="956"/>
      <c r="U40" s="957"/>
    </row>
    <row r="41" spans="1:21" ht="6.75" customHeight="1" thickBot="1">
      <c r="A41" s="122"/>
      <c r="B41" s="598"/>
      <c r="C41" s="599"/>
      <c r="D41" s="600"/>
      <c r="E41" s="599"/>
      <c r="F41" s="123"/>
      <c r="G41" s="124"/>
      <c r="H41" s="125"/>
      <c r="I41" s="124"/>
      <c r="J41" s="123"/>
      <c r="K41" s="124"/>
      <c r="L41" s="125"/>
      <c r="M41" s="124"/>
      <c r="N41" s="123"/>
      <c r="O41" s="124"/>
      <c r="P41" s="125"/>
      <c r="Q41" s="124"/>
      <c r="R41" s="123"/>
      <c r="S41" s="124"/>
      <c r="T41" s="125"/>
      <c r="U41" s="126"/>
    </row>
    <row r="42" spans="1:21" ht="25.5" customHeight="1" thickBot="1">
      <c r="A42" s="146"/>
      <c r="B42" s="898" t="s">
        <v>471</v>
      </c>
      <c r="C42" s="898"/>
      <c r="D42" s="601"/>
      <c r="E42" s="602"/>
      <c r="F42" s="147"/>
      <c r="G42" s="148"/>
      <c r="H42" s="149"/>
      <c r="I42" s="148"/>
      <c r="J42" s="147"/>
      <c r="K42" s="148"/>
      <c r="L42" s="149"/>
      <c r="M42" s="148"/>
      <c r="N42" s="147"/>
      <c r="O42" s="148"/>
      <c r="P42" s="149"/>
      <c r="Q42" s="148"/>
      <c r="R42" s="147"/>
      <c r="S42" s="148"/>
      <c r="T42" s="149"/>
      <c r="U42" s="150"/>
    </row>
    <row r="43" spans="1:21" ht="16.5">
      <c r="A43" s="878" t="s">
        <v>14</v>
      </c>
      <c r="B43" s="867" t="str">
        <f>B2</f>
        <v>5月4日</v>
      </c>
      <c r="C43" s="868"/>
      <c r="D43" s="868"/>
      <c r="E43" s="869"/>
      <c r="F43" s="867" t="str">
        <f>F2</f>
        <v>5月5日</v>
      </c>
      <c r="G43" s="868"/>
      <c r="H43" s="868"/>
      <c r="I43" s="869"/>
      <c r="J43" s="867" t="str">
        <f>J2</f>
        <v>5月6日</v>
      </c>
      <c r="K43" s="868"/>
      <c r="L43" s="868"/>
      <c r="M43" s="869"/>
      <c r="N43" s="867" t="str">
        <f>N2</f>
        <v>5月7日</v>
      </c>
      <c r="O43" s="868"/>
      <c r="P43" s="868"/>
      <c r="Q43" s="869"/>
      <c r="R43" s="867" t="str">
        <f>R2</f>
        <v>5月8日(運動會補休)</v>
      </c>
      <c r="S43" s="868"/>
      <c r="T43" s="868"/>
      <c r="U43" s="869"/>
    </row>
    <row r="44" spans="1:21" ht="17.25" thickBot="1">
      <c r="A44" s="854"/>
      <c r="B44" s="872" t="s">
        <v>520</v>
      </c>
      <c r="C44" s="872"/>
      <c r="D44" s="872"/>
      <c r="E44" s="873"/>
      <c r="F44" s="872" t="s">
        <v>8</v>
      </c>
      <c r="G44" s="872"/>
      <c r="H44" s="872"/>
      <c r="I44" s="873"/>
      <c r="J44" s="872" t="s">
        <v>9</v>
      </c>
      <c r="K44" s="872"/>
      <c r="L44" s="872"/>
      <c r="M44" s="873"/>
      <c r="N44" s="872" t="s">
        <v>10</v>
      </c>
      <c r="O44" s="872"/>
      <c r="P44" s="872"/>
      <c r="Q44" s="873"/>
      <c r="R44" s="872" t="s">
        <v>11</v>
      </c>
      <c r="S44" s="872"/>
      <c r="T44" s="872"/>
      <c r="U44" s="873"/>
    </row>
    <row r="45" spans="1:21" ht="17.25" customHeight="1">
      <c r="A45" s="878" t="s">
        <v>29</v>
      </c>
      <c r="B45" s="11" t="s">
        <v>521</v>
      </c>
      <c r="C45" s="1">
        <v>92</v>
      </c>
      <c r="D45" s="80" t="s">
        <v>522</v>
      </c>
      <c r="E45" s="5">
        <v>2</v>
      </c>
      <c r="F45" s="4" t="s">
        <v>38</v>
      </c>
      <c r="G45" s="1">
        <v>92</v>
      </c>
      <c r="H45" s="80" t="s">
        <v>39</v>
      </c>
      <c r="I45" s="5">
        <v>2</v>
      </c>
      <c r="J45" s="4" t="s">
        <v>38</v>
      </c>
      <c r="K45" s="1">
        <v>92</v>
      </c>
      <c r="L45" s="80" t="s">
        <v>39</v>
      </c>
      <c r="M45" s="5">
        <v>2</v>
      </c>
      <c r="N45" s="842" t="s">
        <v>46</v>
      </c>
      <c r="O45" s="843"/>
      <c r="P45" s="843"/>
      <c r="Q45" s="844"/>
      <c r="R45" s="842" t="s">
        <v>46</v>
      </c>
      <c r="S45" s="843"/>
      <c r="T45" s="843"/>
      <c r="U45" s="844"/>
    </row>
    <row r="46" spans="1:38" ht="15.75" customHeight="1" thickBot="1">
      <c r="A46" s="854"/>
      <c r="B46" s="63" t="s">
        <v>523</v>
      </c>
      <c r="C46" s="2" t="s">
        <v>1</v>
      </c>
      <c r="D46" s="81" t="s">
        <v>524</v>
      </c>
      <c r="E46" s="7" t="s">
        <v>525</v>
      </c>
      <c r="F46" s="6" t="s">
        <v>0</v>
      </c>
      <c r="G46" s="2" t="s">
        <v>1</v>
      </c>
      <c r="H46" s="81" t="s">
        <v>31</v>
      </c>
      <c r="I46" s="7" t="s">
        <v>32</v>
      </c>
      <c r="J46" s="6" t="s">
        <v>0</v>
      </c>
      <c r="K46" s="2" t="s">
        <v>1</v>
      </c>
      <c r="L46" s="81" t="s">
        <v>31</v>
      </c>
      <c r="M46" s="7" t="s">
        <v>32</v>
      </c>
      <c r="N46" s="845"/>
      <c r="O46" s="846"/>
      <c r="P46" s="846"/>
      <c r="Q46" s="847"/>
      <c r="R46" s="845"/>
      <c r="S46" s="846"/>
      <c r="T46" s="846"/>
      <c r="U46" s="847"/>
      <c r="W46" s="335"/>
      <c r="X46" s="336"/>
      <c r="Y46" s="336"/>
      <c r="Z46" s="336"/>
      <c r="AA46" s="335"/>
      <c r="AB46" s="336"/>
      <c r="AC46" s="338"/>
      <c r="AD46" s="336"/>
      <c r="AE46" s="335"/>
      <c r="AF46" s="343"/>
      <c r="AG46" s="343"/>
      <c r="AH46" s="336"/>
      <c r="AI46" s="335"/>
      <c r="AJ46" s="336"/>
      <c r="AK46" s="336"/>
      <c r="AL46" s="336"/>
    </row>
    <row r="47" spans="1:38" s="144" customFormat="1" ht="16.5" customHeight="1" thickBot="1">
      <c r="A47" s="131" t="s">
        <v>34</v>
      </c>
      <c r="B47" s="132" t="s">
        <v>526</v>
      </c>
      <c r="C47" s="133" t="s">
        <v>527</v>
      </c>
      <c r="D47" s="127"/>
      <c r="E47" s="134"/>
      <c r="F47" s="135" t="s">
        <v>2</v>
      </c>
      <c r="G47" s="136" t="s">
        <v>49</v>
      </c>
      <c r="H47" s="128"/>
      <c r="I47" s="137"/>
      <c r="J47" s="135" t="s">
        <v>2</v>
      </c>
      <c r="K47" s="136" t="s">
        <v>50</v>
      </c>
      <c r="L47" s="129"/>
      <c r="M47" s="137"/>
      <c r="N47" s="845"/>
      <c r="O47" s="846"/>
      <c r="P47" s="846"/>
      <c r="Q47" s="847"/>
      <c r="R47" s="845"/>
      <c r="S47" s="846"/>
      <c r="T47" s="846"/>
      <c r="U47" s="847"/>
      <c r="W47" s="335"/>
      <c r="X47" s="336"/>
      <c r="Y47" s="336"/>
      <c r="Z47" s="336"/>
      <c r="AA47" s="335"/>
      <c r="AB47" s="336"/>
      <c r="AC47" s="338"/>
      <c r="AD47" s="336"/>
      <c r="AE47" s="335"/>
      <c r="AF47" s="343"/>
      <c r="AG47" s="343"/>
      <c r="AH47" s="336"/>
      <c r="AI47" s="335"/>
      <c r="AJ47" s="336"/>
      <c r="AK47" s="336"/>
      <c r="AL47" s="336"/>
    </row>
    <row r="48" spans="1:43" ht="17.25" customHeight="1">
      <c r="A48" s="876" t="s">
        <v>25</v>
      </c>
      <c r="B48" s="834" t="s">
        <v>528</v>
      </c>
      <c r="C48" s="13" t="s">
        <v>529</v>
      </c>
      <c r="D48" s="82">
        <v>94</v>
      </c>
      <c r="E48" s="14" t="s">
        <v>530</v>
      </c>
      <c r="F48" s="889" t="s">
        <v>426</v>
      </c>
      <c r="G48" s="512" t="s">
        <v>392</v>
      </c>
      <c r="H48" s="452">
        <v>9.06</v>
      </c>
      <c r="I48" s="14" t="s">
        <v>393</v>
      </c>
      <c r="J48" s="892" t="s">
        <v>390</v>
      </c>
      <c r="K48" s="60" t="s">
        <v>390</v>
      </c>
      <c r="L48" s="101">
        <v>94</v>
      </c>
      <c r="M48" s="14" t="s">
        <v>391</v>
      </c>
      <c r="N48" s="845"/>
      <c r="O48" s="846"/>
      <c r="P48" s="846"/>
      <c r="Q48" s="847"/>
      <c r="R48" s="845"/>
      <c r="S48" s="846"/>
      <c r="T48" s="846"/>
      <c r="U48" s="847"/>
      <c r="V48">
        <f>D48*2.5</f>
        <v>235</v>
      </c>
      <c r="W48" t="e">
        <f>ROUNDDOWN(60/50*E48,0)+(60/50*E48-ROUNDDOWN(60/50*E48,0))*16/100</f>
        <v>#VALUE!</v>
      </c>
      <c r="X48" s="336"/>
      <c r="Y48" s="336"/>
      <c r="Z48" s="336"/>
      <c r="AA48" s="337"/>
      <c r="AB48" s="374"/>
      <c r="AC48" s="374"/>
      <c r="AD48" s="375"/>
      <c r="AE48" s="376"/>
      <c r="AF48" s="374"/>
      <c r="AG48" s="377"/>
      <c r="AH48" s="378"/>
      <c r="AI48" s="379"/>
      <c r="AJ48" s="374"/>
      <c r="AK48" s="377"/>
      <c r="AL48" s="380"/>
      <c r="AM48" s="379"/>
      <c r="AN48" s="381"/>
      <c r="AO48" s="382"/>
      <c r="AP48" s="378"/>
      <c r="AQ48" s="379"/>
    </row>
    <row r="49" spans="1:43" ht="17.25" customHeight="1">
      <c r="A49" s="885"/>
      <c r="B49" s="835"/>
      <c r="C49" s="19" t="s">
        <v>531</v>
      </c>
      <c r="D49" s="83">
        <v>1</v>
      </c>
      <c r="E49" s="20" t="s">
        <v>532</v>
      </c>
      <c r="F49" s="890"/>
      <c r="G49" s="445" t="s">
        <v>395</v>
      </c>
      <c r="H49" s="102">
        <v>6</v>
      </c>
      <c r="I49" s="20" t="s">
        <v>394</v>
      </c>
      <c r="J49" s="893"/>
      <c r="K49" s="25"/>
      <c r="L49" s="24"/>
      <c r="M49" s="20"/>
      <c r="N49" s="845"/>
      <c r="O49" s="846"/>
      <c r="P49" s="846"/>
      <c r="Q49" s="847"/>
      <c r="R49" s="845"/>
      <c r="S49" s="846"/>
      <c r="T49" s="846"/>
      <c r="U49" s="847"/>
      <c r="V49">
        <f aca="true" t="shared" si="6" ref="V49:V58">D49*2.5</f>
        <v>2.5</v>
      </c>
      <c r="W49" s="335"/>
      <c r="X49" s="340"/>
      <c r="Y49" s="336"/>
      <c r="Z49" s="339"/>
      <c r="AA49" s="337"/>
      <c r="AB49" s="415"/>
      <c r="AC49" s="383"/>
      <c r="AD49" s="384"/>
      <c r="AE49" s="385"/>
      <c r="AF49" s="416"/>
      <c r="AG49" s="386"/>
      <c r="AH49" s="387"/>
      <c r="AI49" s="385"/>
      <c r="AJ49" s="415"/>
      <c r="AK49" s="388"/>
      <c r="AL49" s="389"/>
      <c r="AM49" s="385"/>
      <c r="AN49" s="417"/>
      <c r="AO49" s="390"/>
      <c r="AP49" s="391"/>
      <c r="AQ49" s="385"/>
    </row>
    <row r="50" spans="1:43" ht="17.25" customHeight="1">
      <c r="A50" s="885"/>
      <c r="B50" s="835"/>
      <c r="C50" s="27"/>
      <c r="D50" s="24"/>
      <c r="E50" s="20"/>
      <c r="F50" s="890"/>
      <c r="G50" s="514" t="s">
        <v>76</v>
      </c>
      <c r="H50" s="437">
        <v>1</v>
      </c>
      <c r="I50" s="515" t="s">
        <v>67</v>
      </c>
      <c r="J50" s="893"/>
      <c r="K50" s="27"/>
      <c r="L50" s="24"/>
      <c r="M50" s="20"/>
      <c r="N50" s="845"/>
      <c r="O50" s="846"/>
      <c r="P50" s="846"/>
      <c r="Q50" s="847"/>
      <c r="R50" s="845"/>
      <c r="S50" s="846"/>
      <c r="T50" s="846"/>
      <c r="U50" s="847"/>
      <c r="V50">
        <f t="shared" si="6"/>
        <v>0</v>
      </c>
      <c r="W50" s="335"/>
      <c r="X50" s="342"/>
      <c r="Y50" s="336"/>
      <c r="Z50" s="336"/>
      <c r="AA50" s="337"/>
      <c r="AB50" s="415"/>
      <c r="AC50" s="385"/>
      <c r="AD50" s="392"/>
      <c r="AE50" s="385"/>
      <c r="AF50" s="416"/>
      <c r="AG50" s="393"/>
      <c r="AH50" s="387"/>
      <c r="AI50" s="385"/>
      <c r="AJ50" s="415"/>
      <c r="AK50" s="383"/>
      <c r="AL50" s="387"/>
      <c r="AM50" s="385"/>
      <c r="AN50" s="417"/>
      <c r="AO50" s="394"/>
      <c r="AP50" s="395"/>
      <c r="AQ50" s="385"/>
    </row>
    <row r="51" spans="1:43" ht="17.25" customHeight="1">
      <c r="A51" s="885"/>
      <c r="B51" s="835"/>
      <c r="C51" s="21"/>
      <c r="D51" s="24"/>
      <c r="E51" s="20"/>
      <c r="F51" s="890"/>
      <c r="G51" s="514" t="s">
        <v>73</v>
      </c>
      <c r="H51" s="437">
        <v>4.11</v>
      </c>
      <c r="I51" s="516" t="s">
        <v>67</v>
      </c>
      <c r="J51" s="893"/>
      <c r="K51" s="21"/>
      <c r="L51" s="24"/>
      <c r="M51" s="20"/>
      <c r="N51" s="845"/>
      <c r="O51" s="846"/>
      <c r="P51" s="846"/>
      <c r="Q51" s="847"/>
      <c r="R51" s="845"/>
      <c r="S51" s="846"/>
      <c r="T51" s="846"/>
      <c r="U51" s="847"/>
      <c r="V51">
        <f t="shared" si="6"/>
        <v>0</v>
      </c>
      <c r="W51" s="335"/>
      <c r="X51" s="344"/>
      <c r="Y51" s="336"/>
      <c r="Z51" s="336"/>
      <c r="AA51" s="337"/>
      <c r="AB51" s="415"/>
      <c r="AC51" s="396"/>
      <c r="AD51" s="387"/>
      <c r="AE51" s="385"/>
      <c r="AF51" s="416"/>
      <c r="AG51" s="386"/>
      <c r="AH51" s="387"/>
      <c r="AI51" s="385"/>
      <c r="AJ51" s="415"/>
      <c r="AK51" s="396"/>
      <c r="AL51" s="387"/>
      <c r="AM51" s="385"/>
      <c r="AN51" s="417"/>
      <c r="AO51" s="394"/>
      <c r="AP51" s="397"/>
      <c r="AQ51" s="385"/>
    </row>
    <row r="52" spans="1:43" ht="17.25" customHeight="1">
      <c r="A52" s="885"/>
      <c r="B52" s="835"/>
      <c r="C52" s="21"/>
      <c r="D52" s="84"/>
      <c r="E52" s="20"/>
      <c r="F52" s="890"/>
      <c r="G52" s="494"/>
      <c r="H52" s="511"/>
      <c r="I52" s="513"/>
      <c r="J52" s="893"/>
      <c r="K52" s="27"/>
      <c r="L52" s="84"/>
      <c r="M52" s="20"/>
      <c r="N52" s="845"/>
      <c r="O52" s="846"/>
      <c r="P52" s="846"/>
      <c r="Q52" s="847"/>
      <c r="R52" s="845"/>
      <c r="S52" s="846"/>
      <c r="T52" s="846"/>
      <c r="U52" s="847"/>
      <c r="V52">
        <f t="shared" si="6"/>
        <v>0</v>
      </c>
      <c r="W52" s="335"/>
      <c r="X52" s="345"/>
      <c r="Y52" s="336"/>
      <c r="Z52" s="336"/>
      <c r="AA52" s="337"/>
      <c r="AB52" s="415"/>
      <c r="AC52" s="394"/>
      <c r="AD52" s="387"/>
      <c r="AE52" s="385"/>
      <c r="AF52" s="416"/>
      <c r="AG52" s="386"/>
      <c r="AH52" s="387"/>
      <c r="AI52" s="385"/>
      <c r="AJ52" s="415"/>
      <c r="AK52" s="394"/>
      <c r="AL52" s="387"/>
      <c r="AM52" s="385"/>
      <c r="AN52" s="417"/>
      <c r="AO52" s="398"/>
      <c r="AP52" s="397"/>
      <c r="AQ52" s="385"/>
    </row>
    <row r="53" spans="1:43" ht="17.25" customHeight="1">
      <c r="A53" s="885"/>
      <c r="B53" s="835"/>
      <c r="C53" s="21"/>
      <c r="D53" s="84"/>
      <c r="E53" s="31"/>
      <c r="F53" s="890"/>
      <c r="G53" s="46"/>
      <c r="H53" s="102"/>
      <c r="I53" s="443"/>
      <c r="J53" s="893"/>
      <c r="K53" s="28"/>
      <c r="L53" s="84"/>
      <c r="M53" s="31"/>
      <c r="N53" s="845"/>
      <c r="O53" s="846"/>
      <c r="P53" s="846"/>
      <c r="Q53" s="847"/>
      <c r="R53" s="845"/>
      <c r="S53" s="846"/>
      <c r="T53" s="846"/>
      <c r="U53" s="847"/>
      <c r="V53">
        <f t="shared" si="6"/>
        <v>0</v>
      </c>
      <c r="W53" s="335"/>
      <c r="X53" s="346"/>
      <c r="Y53" s="336"/>
      <c r="Z53" s="336"/>
      <c r="AA53" s="337"/>
      <c r="AB53" s="415"/>
      <c r="AC53" s="394"/>
      <c r="AD53" s="149"/>
      <c r="AE53" s="385"/>
      <c r="AF53" s="416"/>
      <c r="AG53" s="386"/>
      <c r="AH53" s="387"/>
      <c r="AI53" s="385"/>
      <c r="AJ53" s="415"/>
      <c r="AK53" s="396"/>
      <c r="AL53" s="149"/>
      <c r="AM53" s="385"/>
      <c r="AN53" s="417"/>
      <c r="AO53" s="398"/>
      <c r="AP53" s="387"/>
      <c r="AQ53" s="385"/>
    </row>
    <row r="54" spans="1:43" ht="17.25" customHeight="1" thickBot="1">
      <c r="A54" s="877"/>
      <c r="B54" s="836"/>
      <c r="C54" s="52"/>
      <c r="D54" s="91"/>
      <c r="E54" s="58"/>
      <c r="F54" s="891"/>
      <c r="G54" s="47"/>
      <c r="H54" s="446"/>
      <c r="I54" s="447"/>
      <c r="J54" s="894"/>
      <c r="K54" s="39"/>
      <c r="L54" s="40"/>
      <c r="M54" s="41"/>
      <c r="N54" s="845"/>
      <c r="O54" s="846"/>
      <c r="P54" s="846"/>
      <c r="Q54" s="847"/>
      <c r="R54" s="845"/>
      <c r="S54" s="846"/>
      <c r="T54" s="846"/>
      <c r="U54" s="847"/>
      <c r="V54">
        <f t="shared" si="6"/>
        <v>0</v>
      </c>
      <c r="W54" s="335"/>
      <c r="X54" s="336"/>
      <c r="Y54" s="336"/>
      <c r="Z54" s="336"/>
      <c r="AA54" s="337"/>
      <c r="AB54" s="415"/>
      <c r="AC54" s="394"/>
      <c r="AD54" s="149"/>
      <c r="AE54" s="148"/>
      <c r="AF54" s="416"/>
      <c r="AG54" s="394"/>
      <c r="AH54" s="387"/>
      <c r="AI54" s="148"/>
      <c r="AJ54" s="415"/>
      <c r="AK54" s="148"/>
      <c r="AL54" s="149"/>
      <c r="AM54" s="148"/>
      <c r="AN54" s="417"/>
      <c r="AO54" s="399"/>
      <c r="AP54" s="392"/>
      <c r="AQ54" s="148"/>
    </row>
    <row r="55" spans="1:43" ht="17.25" customHeight="1">
      <c r="A55" s="876" t="s">
        <v>26</v>
      </c>
      <c r="B55" s="837" t="s">
        <v>533</v>
      </c>
      <c r="C55" s="766" t="s">
        <v>534</v>
      </c>
      <c r="D55" s="301">
        <v>1</v>
      </c>
      <c r="E55" s="294" t="s">
        <v>535</v>
      </c>
      <c r="F55" s="895" t="s">
        <v>475</v>
      </c>
      <c r="G55" s="715" t="s">
        <v>149</v>
      </c>
      <c r="H55" s="716">
        <v>11.09</v>
      </c>
      <c r="I55" s="717" t="s">
        <v>67</v>
      </c>
      <c r="J55" s="882" t="s">
        <v>477</v>
      </c>
      <c r="K55" s="723" t="s">
        <v>273</v>
      </c>
      <c r="L55" s="724">
        <v>5</v>
      </c>
      <c r="M55" s="685" t="s">
        <v>389</v>
      </c>
      <c r="N55" s="845"/>
      <c r="O55" s="846"/>
      <c r="P55" s="846"/>
      <c r="Q55" s="847"/>
      <c r="R55" s="845"/>
      <c r="S55" s="846"/>
      <c r="T55" s="846"/>
      <c r="U55" s="847"/>
      <c r="V55">
        <f t="shared" si="6"/>
        <v>2.5</v>
      </c>
      <c r="W55">
        <f>H55*1.2</f>
        <v>13.308</v>
      </c>
      <c r="X55" s="337"/>
      <c r="Y55" s="338"/>
      <c r="Z55" s="336"/>
      <c r="AA55" s="337"/>
      <c r="AB55" s="415"/>
      <c r="AC55" s="394"/>
      <c r="AD55" s="149"/>
      <c r="AE55" s="148"/>
      <c r="AF55" s="416"/>
      <c r="AG55" s="394"/>
      <c r="AH55" s="387"/>
      <c r="AI55" s="394"/>
      <c r="AJ55" s="415"/>
      <c r="AK55" s="400"/>
      <c r="AL55" s="387"/>
      <c r="AM55" s="401"/>
      <c r="AN55" s="417"/>
      <c r="AO55" s="386"/>
      <c r="AP55" s="391"/>
      <c r="AQ55" s="401"/>
    </row>
    <row r="56" spans="1:43" ht="17.25" customHeight="1">
      <c r="A56" s="885"/>
      <c r="B56" s="838"/>
      <c r="C56" s="29" t="s">
        <v>536</v>
      </c>
      <c r="D56" s="301">
        <v>4</v>
      </c>
      <c r="E56" s="20" t="s">
        <v>535</v>
      </c>
      <c r="F56" s="896"/>
      <c r="G56" s="718" t="s">
        <v>183</v>
      </c>
      <c r="H56" s="716">
        <v>1</v>
      </c>
      <c r="I56" s="687" t="s">
        <v>67</v>
      </c>
      <c r="J56" s="883"/>
      <c r="K56" s="725" t="s">
        <v>497</v>
      </c>
      <c r="L56" s="688">
        <v>1</v>
      </c>
      <c r="M56" s="687" t="s">
        <v>78</v>
      </c>
      <c r="N56" s="845"/>
      <c r="O56" s="846"/>
      <c r="P56" s="846"/>
      <c r="Q56" s="847"/>
      <c r="R56" s="845"/>
      <c r="S56" s="846"/>
      <c r="T56" s="846"/>
      <c r="U56" s="847"/>
      <c r="V56">
        <f t="shared" si="6"/>
        <v>10</v>
      </c>
      <c r="W56">
        <f aca="true" t="shared" si="7" ref="W56:W66">H56*1.2</f>
        <v>1.2</v>
      </c>
      <c r="X56" s="337"/>
      <c r="Y56" s="338"/>
      <c r="Z56" s="336"/>
      <c r="AA56" s="337"/>
      <c r="AB56" s="417"/>
      <c r="AC56" s="398"/>
      <c r="AD56" s="391"/>
      <c r="AE56" s="385"/>
      <c r="AF56" s="417"/>
      <c r="AG56" s="398"/>
      <c r="AH56" s="391"/>
      <c r="AI56" s="385"/>
      <c r="AJ56" s="418"/>
      <c r="AK56" s="388"/>
      <c r="AL56" s="389"/>
      <c r="AM56" s="385"/>
      <c r="AN56" s="418"/>
      <c r="AO56" s="383"/>
      <c r="AP56" s="389"/>
      <c r="AQ56" s="385"/>
    </row>
    <row r="57" spans="1:43" ht="17.25" customHeight="1">
      <c r="A57" s="885"/>
      <c r="B57" s="838"/>
      <c r="C57" s="32" t="s">
        <v>537</v>
      </c>
      <c r="D57" s="89">
        <v>6.06</v>
      </c>
      <c r="E57" s="20" t="s">
        <v>535</v>
      </c>
      <c r="F57" s="896"/>
      <c r="G57" s="719" t="s">
        <v>476</v>
      </c>
      <c r="H57" s="720">
        <v>8</v>
      </c>
      <c r="I57" s="687" t="s">
        <v>168</v>
      </c>
      <c r="J57" s="883"/>
      <c r="K57" s="725" t="s">
        <v>76</v>
      </c>
      <c r="L57" s="688">
        <v>1</v>
      </c>
      <c r="M57" s="687" t="s">
        <v>67</v>
      </c>
      <c r="N57" s="845"/>
      <c r="O57" s="846"/>
      <c r="P57" s="846"/>
      <c r="Q57" s="847"/>
      <c r="R57" s="845"/>
      <c r="S57" s="846"/>
      <c r="T57" s="846"/>
      <c r="U57" s="847"/>
      <c r="V57">
        <f t="shared" si="6"/>
        <v>15.149999999999999</v>
      </c>
      <c r="W57">
        <f t="shared" si="7"/>
        <v>9.6</v>
      </c>
      <c r="X57" s="341"/>
      <c r="Y57" s="338"/>
      <c r="Z57" s="339"/>
      <c r="AA57" s="337"/>
      <c r="AB57" s="417"/>
      <c r="AC57" s="398"/>
      <c r="AD57" s="391"/>
      <c r="AE57" s="385"/>
      <c r="AF57" s="417"/>
      <c r="AG57" s="398"/>
      <c r="AH57" s="391"/>
      <c r="AI57" s="385"/>
      <c r="AJ57" s="418"/>
      <c r="AK57" s="383"/>
      <c r="AL57" s="387"/>
      <c r="AM57" s="385"/>
      <c r="AN57" s="418"/>
      <c r="AO57" s="383"/>
      <c r="AP57" s="387"/>
      <c r="AQ57" s="385"/>
    </row>
    <row r="58" spans="1:43" ht="17.25" customHeight="1">
      <c r="A58" s="885"/>
      <c r="B58" s="838"/>
      <c r="C58" s="21"/>
      <c r="D58" s="24"/>
      <c r="E58" s="20"/>
      <c r="F58" s="896"/>
      <c r="G58" s="721" t="s">
        <v>114</v>
      </c>
      <c r="H58" s="688">
        <v>3</v>
      </c>
      <c r="I58" s="687" t="s">
        <v>168</v>
      </c>
      <c r="J58" s="883"/>
      <c r="K58" s="622" t="s">
        <v>72</v>
      </c>
      <c r="L58" s="686">
        <v>1.09</v>
      </c>
      <c r="M58" s="687" t="s">
        <v>67</v>
      </c>
      <c r="N58" s="845"/>
      <c r="O58" s="846"/>
      <c r="P58" s="846"/>
      <c r="Q58" s="847"/>
      <c r="R58" s="845"/>
      <c r="S58" s="846"/>
      <c r="T58" s="846"/>
      <c r="U58" s="847"/>
      <c r="V58">
        <f t="shared" si="6"/>
        <v>0</v>
      </c>
      <c r="W58">
        <f t="shared" si="7"/>
        <v>3.5999999999999996</v>
      </c>
      <c r="X58" s="341"/>
      <c r="Y58" s="336"/>
      <c r="Z58" s="336"/>
      <c r="AA58" s="337"/>
      <c r="AB58" s="417"/>
      <c r="AC58" s="399"/>
      <c r="AD58" s="397"/>
      <c r="AE58" s="385"/>
      <c r="AF58" s="417"/>
      <c r="AG58" s="399"/>
      <c r="AH58" s="397"/>
      <c r="AI58" s="385"/>
      <c r="AJ58" s="418"/>
      <c r="AK58" s="396"/>
      <c r="AL58" s="387"/>
      <c r="AM58" s="385"/>
      <c r="AN58" s="418"/>
      <c r="AO58" s="383"/>
      <c r="AP58" s="384"/>
      <c r="AQ58" s="385"/>
    </row>
    <row r="59" spans="1:43" ht="17.25" customHeight="1" thickBot="1">
      <c r="A59" s="877"/>
      <c r="B59" s="839"/>
      <c r="C59" s="49"/>
      <c r="D59" s="301"/>
      <c r="E59" s="20"/>
      <c r="F59" s="897"/>
      <c r="G59" s="722"/>
      <c r="H59" s="716"/>
      <c r="I59" s="687"/>
      <c r="J59" s="884"/>
      <c r="K59" s="726"/>
      <c r="L59" s="727"/>
      <c r="M59" s="728"/>
      <c r="N59" s="845"/>
      <c r="O59" s="846"/>
      <c r="P59" s="846"/>
      <c r="Q59" s="847"/>
      <c r="R59" s="845"/>
      <c r="S59" s="846"/>
      <c r="T59" s="846"/>
      <c r="U59" s="847"/>
      <c r="V59">
        <f aca="true" t="shared" si="8" ref="V59:V65">D59*1.2</f>
        <v>0</v>
      </c>
      <c r="W59">
        <f t="shared" si="7"/>
        <v>0</v>
      </c>
      <c r="X59" s="350"/>
      <c r="Y59" s="336"/>
      <c r="Z59" s="336"/>
      <c r="AA59" s="337"/>
      <c r="AB59" s="417"/>
      <c r="AC59" s="394"/>
      <c r="AD59" s="387"/>
      <c r="AE59" s="385"/>
      <c r="AF59" s="417"/>
      <c r="AG59" s="394"/>
      <c r="AH59" s="387"/>
      <c r="AI59" s="385"/>
      <c r="AJ59" s="418"/>
      <c r="AK59" s="402"/>
      <c r="AL59" s="403"/>
      <c r="AM59" s="385"/>
      <c r="AN59" s="418"/>
      <c r="AO59" s="402"/>
      <c r="AP59" s="403"/>
      <c r="AQ59" s="385"/>
    </row>
    <row r="60" spans="1:43" ht="17.25" customHeight="1" thickBot="1">
      <c r="A60" s="66" t="s">
        <v>5</v>
      </c>
      <c r="B60" s="178" t="s">
        <v>538</v>
      </c>
      <c r="C60" s="179" t="s">
        <v>539</v>
      </c>
      <c r="D60" s="268">
        <v>10</v>
      </c>
      <c r="E60" s="180" t="s">
        <v>540</v>
      </c>
      <c r="F60" s="145" t="s">
        <v>4</v>
      </c>
      <c r="G60" s="179" t="s">
        <v>3</v>
      </c>
      <c r="H60" s="268">
        <v>10</v>
      </c>
      <c r="I60" s="180" t="s">
        <v>15</v>
      </c>
      <c r="J60" s="181" t="s">
        <v>5</v>
      </c>
      <c r="K60" s="179" t="s">
        <v>3</v>
      </c>
      <c r="L60" s="268">
        <v>10</v>
      </c>
      <c r="M60" s="180" t="s">
        <v>15</v>
      </c>
      <c r="N60" s="845"/>
      <c r="O60" s="846"/>
      <c r="P60" s="846"/>
      <c r="Q60" s="847"/>
      <c r="R60" s="845"/>
      <c r="S60" s="846"/>
      <c r="T60" s="846"/>
      <c r="U60" s="847"/>
      <c r="V60">
        <f t="shared" si="8"/>
        <v>12</v>
      </c>
      <c r="W60">
        <f t="shared" si="7"/>
        <v>12</v>
      </c>
      <c r="X60" s="336"/>
      <c r="Y60" s="336"/>
      <c r="Z60" s="336"/>
      <c r="AA60" s="337"/>
      <c r="AB60" s="417"/>
      <c r="AC60" s="386"/>
      <c r="AD60" s="391"/>
      <c r="AE60" s="385"/>
      <c r="AF60" s="417"/>
      <c r="AG60" s="386"/>
      <c r="AH60" s="391"/>
      <c r="AI60" s="385"/>
      <c r="AJ60" s="418"/>
      <c r="AK60" s="402"/>
      <c r="AL60" s="403"/>
      <c r="AM60" s="385"/>
      <c r="AN60" s="418"/>
      <c r="AO60" s="402"/>
      <c r="AP60" s="403"/>
      <c r="AQ60" s="385"/>
    </row>
    <row r="61" spans="1:43" ht="17.25" customHeight="1">
      <c r="A61" s="885" t="s">
        <v>27</v>
      </c>
      <c r="B61" s="840" t="s">
        <v>541</v>
      </c>
      <c r="C61" s="222" t="s">
        <v>542</v>
      </c>
      <c r="D61" s="767">
        <v>2.05</v>
      </c>
      <c r="E61" s="191" t="s">
        <v>535</v>
      </c>
      <c r="F61" s="886" t="s">
        <v>386</v>
      </c>
      <c r="G61" s="64" t="s">
        <v>315</v>
      </c>
      <c r="H61" s="88">
        <v>2.08</v>
      </c>
      <c r="I61" s="20" t="s">
        <v>67</v>
      </c>
      <c r="J61" s="886" t="s">
        <v>396</v>
      </c>
      <c r="K61" s="222" t="s">
        <v>291</v>
      </c>
      <c r="L61" s="223">
        <v>1.11</v>
      </c>
      <c r="M61" s="191" t="s">
        <v>67</v>
      </c>
      <c r="N61" s="845"/>
      <c r="O61" s="846"/>
      <c r="P61" s="846"/>
      <c r="Q61" s="847"/>
      <c r="R61" s="845"/>
      <c r="S61" s="846"/>
      <c r="T61" s="846"/>
      <c r="U61" s="847"/>
      <c r="V61">
        <f t="shared" si="8"/>
        <v>2.4599999999999995</v>
      </c>
      <c r="W61">
        <f t="shared" si="7"/>
        <v>2.496</v>
      </c>
      <c r="X61" s="336"/>
      <c r="Y61" s="336"/>
      <c r="Z61" s="336"/>
      <c r="AA61" s="337"/>
      <c r="AB61" s="404"/>
      <c r="AC61" s="405"/>
      <c r="AD61" s="406"/>
      <c r="AE61" s="407"/>
      <c r="AF61" s="381"/>
      <c r="AG61" s="419"/>
      <c r="AH61" s="420"/>
      <c r="AI61" s="420"/>
      <c r="AJ61" s="408"/>
      <c r="AK61" s="405"/>
      <c r="AL61" s="406"/>
      <c r="AM61" s="407"/>
      <c r="AN61" s="381"/>
      <c r="AO61" s="419"/>
      <c r="AP61" s="420"/>
      <c r="AQ61" s="420"/>
    </row>
    <row r="62" spans="1:43" ht="17.25" customHeight="1">
      <c r="A62" s="885"/>
      <c r="B62" s="840"/>
      <c r="C62" s="25" t="s">
        <v>543</v>
      </c>
      <c r="D62" s="90">
        <v>1</v>
      </c>
      <c r="E62" s="20" t="s">
        <v>535</v>
      </c>
      <c r="F62" s="887"/>
      <c r="G62" s="25" t="s">
        <v>80</v>
      </c>
      <c r="H62" s="323">
        <v>2.08</v>
      </c>
      <c r="I62" s="20" t="s">
        <v>67</v>
      </c>
      <c r="J62" s="887"/>
      <c r="K62" s="195" t="s">
        <v>292</v>
      </c>
      <c r="L62" s="193">
        <v>1.11</v>
      </c>
      <c r="M62" s="191" t="s">
        <v>67</v>
      </c>
      <c r="N62" s="845"/>
      <c r="O62" s="846"/>
      <c r="P62" s="846"/>
      <c r="Q62" s="847"/>
      <c r="R62" s="845"/>
      <c r="S62" s="846"/>
      <c r="T62" s="846"/>
      <c r="U62" s="847"/>
      <c r="V62">
        <f t="shared" si="8"/>
        <v>1.2</v>
      </c>
      <c r="W62">
        <f t="shared" si="7"/>
        <v>2.496</v>
      </c>
      <c r="X62" s="351"/>
      <c r="Y62" s="338"/>
      <c r="Z62" s="336"/>
      <c r="AA62" s="343"/>
      <c r="AB62" s="415"/>
      <c r="AC62" s="388"/>
      <c r="AD62" s="409"/>
      <c r="AE62" s="410"/>
      <c r="AF62" s="421"/>
      <c r="AG62" s="383"/>
      <c r="AH62" s="384"/>
      <c r="AI62" s="385"/>
      <c r="AJ62" s="421"/>
      <c r="AK62" s="388"/>
      <c r="AL62" s="411"/>
      <c r="AM62" s="410"/>
      <c r="AN62" s="422"/>
      <c r="AO62" s="394"/>
      <c r="AP62" s="387"/>
      <c r="AQ62" s="385"/>
    </row>
    <row r="63" spans="1:43" ht="17.25" customHeight="1">
      <c r="A63" s="885"/>
      <c r="B63" s="840"/>
      <c r="C63" s="25"/>
      <c r="D63" s="90"/>
      <c r="E63" s="20"/>
      <c r="F63" s="887"/>
      <c r="G63" s="56" t="s">
        <v>72</v>
      </c>
      <c r="H63" s="99">
        <v>1.11</v>
      </c>
      <c r="I63" s="20" t="s">
        <v>67</v>
      </c>
      <c r="J63" s="887"/>
      <c r="K63" s="195" t="s">
        <v>95</v>
      </c>
      <c r="L63" s="227">
        <v>1</v>
      </c>
      <c r="M63" s="191" t="s">
        <v>67</v>
      </c>
      <c r="N63" s="845"/>
      <c r="O63" s="846"/>
      <c r="P63" s="846"/>
      <c r="Q63" s="847"/>
      <c r="R63" s="845"/>
      <c r="S63" s="846"/>
      <c r="T63" s="846"/>
      <c r="U63" s="847"/>
      <c r="V63">
        <f t="shared" si="8"/>
        <v>0</v>
      </c>
      <c r="W63">
        <f t="shared" si="7"/>
        <v>1.332</v>
      </c>
      <c r="X63" s="336"/>
      <c r="Y63" s="338"/>
      <c r="Z63" s="336"/>
      <c r="AA63" s="343"/>
      <c r="AB63" s="415"/>
      <c r="AC63" s="383"/>
      <c r="AD63" s="395"/>
      <c r="AE63" s="385"/>
      <c r="AF63" s="423"/>
      <c r="AG63" s="383"/>
      <c r="AH63" s="412"/>
      <c r="AI63" s="385"/>
      <c r="AJ63" s="423"/>
      <c r="AK63" s="388"/>
      <c r="AL63" s="413"/>
      <c r="AM63" s="410"/>
      <c r="AN63" s="422"/>
      <c r="AO63" s="394"/>
      <c r="AP63" s="392"/>
      <c r="AQ63" s="385"/>
    </row>
    <row r="64" spans="1:43" ht="17.25" customHeight="1">
      <c r="A64" s="885"/>
      <c r="B64" s="840"/>
      <c r="C64" s="56"/>
      <c r="D64" s="99"/>
      <c r="E64" s="20"/>
      <c r="F64" s="887"/>
      <c r="G64" s="56" t="s">
        <v>109</v>
      </c>
      <c r="H64" s="89">
        <v>1.11</v>
      </c>
      <c r="I64" s="20" t="s">
        <v>67</v>
      </c>
      <c r="J64" s="887"/>
      <c r="K64" s="56" t="s">
        <v>178</v>
      </c>
      <c r="L64" s="89">
        <v>1.06</v>
      </c>
      <c r="M64" s="20" t="s">
        <v>67</v>
      </c>
      <c r="N64" s="845"/>
      <c r="O64" s="846"/>
      <c r="P64" s="846"/>
      <c r="Q64" s="847"/>
      <c r="R64" s="845"/>
      <c r="S64" s="846"/>
      <c r="T64" s="846"/>
      <c r="U64" s="847"/>
      <c r="V64">
        <f t="shared" si="8"/>
        <v>0</v>
      </c>
      <c r="W64">
        <f t="shared" si="7"/>
        <v>1.332</v>
      </c>
      <c r="X64" s="356"/>
      <c r="Y64" s="336"/>
      <c r="Z64" s="357"/>
      <c r="AA64" s="337"/>
      <c r="AB64" s="415"/>
      <c r="AC64" s="383"/>
      <c r="AD64" s="395"/>
      <c r="AE64" s="385"/>
      <c r="AF64" s="423"/>
      <c r="AG64" s="383"/>
      <c r="AH64" s="395"/>
      <c r="AI64" s="385"/>
      <c r="AJ64" s="423"/>
      <c r="AK64" s="388"/>
      <c r="AL64" s="414"/>
      <c r="AM64" s="410"/>
      <c r="AN64" s="422"/>
      <c r="AO64" s="394"/>
      <c r="AP64" s="387"/>
      <c r="AQ64" s="385"/>
    </row>
    <row r="65" spans="1:43" ht="17.25" customHeight="1" thickBot="1">
      <c r="A65" s="877"/>
      <c r="B65" s="841"/>
      <c r="C65" s="52"/>
      <c r="D65" s="91"/>
      <c r="E65" s="58"/>
      <c r="F65" s="888"/>
      <c r="G65" s="59" t="s">
        <v>384</v>
      </c>
      <c r="H65" s="100">
        <v>2.05</v>
      </c>
      <c r="I65" s="48" t="s">
        <v>67</v>
      </c>
      <c r="J65" s="888"/>
      <c r="K65" s="59"/>
      <c r="L65" s="100"/>
      <c r="M65" s="48"/>
      <c r="N65" s="845"/>
      <c r="O65" s="846"/>
      <c r="P65" s="846"/>
      <c r="Q65" s="847"/>
      <c r="R65" s="845"/>
      <c r="S65" s="846"/>
      <c r="T65" s="846"/>
      <c r="U65" s="847"/>
      <c r="V65">
        <f t="shared" si="8"/>
        <v>0</v>
      </c>
      <c r="W65">
        <f t="shared" si="7"/>
        <v>2.4599999999999995</v>
      </c>
      <c r="X65" s="358"/>
      <c r="Y65" s="336"/>
      <c r="Z65" s="336"/>
      <c r="AA65" s="337"/>
      <c r="AB65" s="415"/>
      <c r="AC65" s="383"/>
      <c r="AD65" s="395"/>
      <c r="AE65" s="385"/>
      <c r="AF65" s="423"/>
      <c r="AG65" s="383"/>
      <c r="AH65" s="397"/>
      <c r="AI65" s="385"/>
      <c r="AJ65" s="423"/>
      <c r="AK65" s="383"/>
      <c r="AL65" s="397"/>
      <c r="AM65" s="385"/>
      <c r="AN65" s="422"/>
      <c r="AO65" s="394"/>
      <c r="AP65" s="387"/>
      <c r="AQ65" s="401"/>
    </row>
    <row r="66" spans="1:43" ht="17.25" customHeight="1" thickBot="1">
      <c r="A66" s="876" t="s">
        <v>12</v>
      </c>
      <c r="B66" s="155" t="s">
        <v>544</v>
      </c>
      <c r="C66" s="156" t="s">
        <v>545</v>
      </c>
      <c r="D66" s="305">
        <v>1</v>
      </c>
      <c r="E66" s="157" t="s">
        <v>540</v>
      </c>
      <c r="F66" s="151" t="s">
        <v>40</v>
      </c>
      <c r="G66" s="152" t="s">
        <v>6</v>
      </c>
      <c r="H66" s="305">
        <v>94</v>
      </c>
      <c r="I66" s="154" t="s">
        <v>28</v>
      </c>
      <c r="J66" s="151"/>
      <c r="K66" s="152"/>
      <c r="L66" s="153"/>
      <c r="M66" s="154"/>
      <c r="N66" s="845"/>
      <c r="O66" s="846"/>
      <c r="P66" s="846"/>
      <c r="Q66" s="847"/>
      <c r="R66" s="845"/>
      <c r="S66" s="846"/>
      <c r="T66" s="846"/>
      <c r="U66" s="847"/>
      <c r="V66">
        <f>ROUNDDOWN(60/50*D66,0)+(60/50*D66-ROUNDDOWN(60/50*D66,0))*16/100</f>
        <v>1.032</v>
      </c>
      <c r="W66">
        <f t="shared" si="7"/>
        <v>112.8</v>
      </c>
      <c r="X66" s="357"/>
      <c r="Y66" s="336"/>
      <c r="Z66" s="336"/>
      <c r="AA66" s="337"/>
      <c r="AB66" s="415"/>
      <c r="AC66" s="394"/>
      <c r="AD66" s="149"/>
      <c r="AE66" s="148"/>
      <c r="AF66" s="423"/>
      <c r="AG66" s="383"/>
      <c r="AH66" s="395"/>
      <c r="AI66" s="385"/>
      <c r="AJ66" s="423"/>
      <c r="AK66" s="383"/>
      <c r="AL66" s="395"/>
      <c r="AM66" s="385"/>
      <c r="AN66" s="422"/>
      <c r="AO66" s="394"/>
      <c r="AP66" s="387"/>
      <c r="AQ66" s="401"/>
    </row>
    <row r="67" spans="1:39" ht="17.25" customHeight="1" thickBot="1">
      <c r="A67" s="877"/>
      <c r="B67" s="70"/>
      <c r="C67" s="71" t="s">
        <v>546</v>
      </c>
      <c r="D67" s="305">
        <v>1</v>
      </c>
      <c r="E67" s="157" t="s">
        <v>540</v>
      </c>
      <c r="F67" s="72"/>
      <c r="G67" s="73"/>
      <c r="H67" s="98"/>
      <c r="I67" s="74"/>
      <c r="J67" s="75"/>
      <c r="K67" s="76"/>
      <c r="L67" s="98"/>
      <c r="M67" s="77"/>
      <c r="N67" s="848"/>
      <c r="O67" s="849"/>
      <c r="P67" s="849"/>
      <c r="Q67" s="850"/>
      <c r="R67" s="848"/>
      <c r="S67" s="849"/>
      <c r="T67" s="849"/>
      <c r="U67" s="850"/>
      <c r="V67">
        <f>ROUNDDOWN(60/50*D67,0)+(60/50*D67-ROUNDDOWN(60/50*D67,0))*16/100</f>
        <v>1.032</v>
      </c>
      <c r="W67" s="335"/>
      <c r="X67" s="336"/>
      <c r="Y67" s="336"/>
      <c r="Z67" s="336"/>
      <c r="AA67" s="337"/>
      <c r="AB67" s="336"/>
      <c r="AC67" s="338"/>
      <c r="AD67" s="336"/>
      <c r="AE67" s="337"/>
      <c r="AF67" s="343"/>
      <c r="AG67" s="343"/>
      <c r="AH67" s="336"/>
      <c r="AI67" s="335"/>
      <c r="AJ67" s="336"/>
      <c r="AK67" s="336"/>
      <c r="AL67" s="336"/>
      <c r="AM67" s="336"/>
    </row>
    <row r="68" spans="2:39" ht="21">
      <c r="B68" s="606"/>
      <c r="C68" s="606"/>
      <c r="D68" s="607"/>
      <c r="E68" s="606"/>
      <c r="V68" s="334">
        <f>ROUNDDOWN(1000/600*Z68,0)+(1000/600*Z68-ROUNDDOWN(1000/600*Z68,0))*16/100</f>
        <v>0</v>
      </c>
      <c r="W68" s="335"/>
      <c r="X68" s="336"/>
      <c r="Y68" s="336"/>
      <c r="Z68" s="336"/>
      <c r="AA68" s="337"/>
      <c r="AB68" s="336"/>
      <c r="AC68" s="338"/>
      <c r="AD68" s="336"/>
      <c r="AE68" s="337"/>
      <c r="AF68" s="343"/>
      <c r="AG68" s="343"/>
      <c r="AH68" s="336"/>
      <c r="AI68" s="335"/>
      <c r="AJ68" s="336"/>
      <c r="AK68" s="336"/>
      <c r="AL68" s="336"/>
      <c r="AM68" s="336"/>
    </row>
    <row r="69" spans="2:39" ht="21.75" thickBot="1">
      <c r="B69" s="606"/>
      <c r="C69" s="606"/>
      <c r="D69" s="607"/>
      <c r="E69" s="606"/>
      <c r="W69" s="335"/>
      <c r="X69" s="336"/>
      <c r="Y69" s="336"/>
      <c r="Z69" s="336"/>
      <c r="AA69" s="337"/>
      <c r="AB69" s="336"/>
      <c r="AC69" s="338"/>
      <c r="AD69" s="336"/>
      <c r="AE69" s="337"/>
      <c r="AF69" s="343"/>
      <c r="AG69" s="343"/>
      <c r="AH69" s="336"/>
      <c r="AI69" s="335"/>
      <c r="AJ69" s="336"/>
      <c r="AK69" s="336"/>
      <c r="AL69" s="336"/>
      <c r="AM69" s="336"/>
    </row>
    <row r="70" spans="1:39" ht="15.75" customHeight="1">
      <c r="A70" s="878" t="s">
        <v>14</v>
      </c>
      <c r="B70" s="879" t="str">
        <f>B2</f>
        <v>5月4日</v>
      </c>
      <c r="C70" s="880"/>
      <c r="D70" s="880"/>
      <c r="E70" s="881"/>
      <c r="F70" s="867" t="str">
        <f>F2</f>
        <v>5月5日</v>
      </c>
      <c r="G70" s="868"/>
      <c r="H70" s="868"/>
      <c r="I70" s="869"/>
      <c r="J70" s="867" t="str">
        <f>J2</f>
        <v>5月6日</v>
      </c>
      <c r="K70" s="868"/>
      <c r="L70" s="868"/>
      <c r="M70" s="869"/>
      <c r="N70" s="867" t="str">
        <f>N2</f>
        <v>5月7日</v>
      </c>
      <c r="O70" s="868"/>
      <c r="P70" s="868"/>
      <c r="Q70" s="869"/>
      <c r="R70" s="867" t="str">
        <f>R2</f>
        <v>5月8日(運動會補休)</v>
      </c>
      <c r="S70" s="868"/>
      <c r="T70" s="868"/>
      <c r="U70" s="869"/>
      <c r="W70" s="335"/>
      <c r="X70" s="336"/>
      <c r="Y70" s="336"/>
      <c r="Z70" s="336"/>
      <c r="AA70" s="337"/>
      <c r="AB70" s="336"/>
      <c r="AC70" s="338"/>
      <c r="AD70" s="336"/>
      <c r="AE70" s="337"/>
      <c r="AF70" s="343"/>
      <c r="AG70" s="343"/>
      <c r="AH70" s="336"/>
      <c r="AI70" s="335"/>
      <c r="AJ70" s="336"/>
      <c r="AK70" s="336"/>
      <c r="AL70" s="336"/>
      <c r="AM70" s="336"/>
    </row>
    <row r="71" spans="1:39" ht="15.75" customHeight="1" thickBot="1">
      <c r="A71" s="854"/>
      <c r="B71" s="870" t="s">
        <v>572</v>
      </c>
      <c r="C71" s="870"/>
      <c r="D71" s="870"/>
      <c r="E71" s="871"/>
      <c r="F71" s="872" t="s">
        <v>8</v>
      </c>
      <c r="G71" s="872"/>
      <c r="H71" s="872"/>
      <c r="I71" s="873"/>
      <c r="J71" s="872" t="s">
        <v>9</v>
      </c>
      <c r="K71" s="872"/>
      <c r="L71" s="872"/>
      <c r="M71" s="873"/>
      <c r="N71" s="874" t="s">
        <v>10</v>
      </c>
      <c r="O71" s="874"/>
      <c r="P71" s="874"/>
      <c r="Q71" s="875"/>
      <c r="R71" s="872" t="s">
        <v>11</v>
      </c>
      <c r="S71" s="872"/>
      <c r="T71" s="872"/>
      <c r="U71" s="873"/>
      <c r="W71" s="359"/>
      <c r="X71" s="335"/>
      <c r="Y71" s="336"/>
      <c r="Z71" s="336"/>
      <c r="AA71" s="336"/>
      <c r="AB71" s="337"/>
      <c r="AC71" s="336"/>
      <c r="AD71" s="338"/>
      <c r="AE71" s="336"/>
      <c r="AF71" s="337"/>
      <c r="AG71" s="343"/>
      <c r="AH71" s="343"/>
      <c r="AI71" s="336"/>
      <c r="AJ71" s="335"/>
      <c r="AK71" s="336"/>
      <c r="AL71" s="336"/>
      <c r="AM71" s="336"/>
    </row>
    <row r="72" spans="1:39" ht="15.75" customHeight="1">
      <c r="A72" s="853" t="s">
        <v>29</v>
      </c>
      <c r="B72" s="827" t="s">
        <v>573</v>
      </c>
      <c r="C72" s="828">
        <v>50</v>
      </c>
      <c r="D72" s="829" t="s">
        <v>574</v>
      </c>
      <c r="E72" s="830"/>
      <c r="F72" s="285" t="s">
        <v>38</v>
      </c>
      <c r="G72" s="286">
        <v>60</v>
      </c>
      <c r="H72" s="287" t="s">
        <v>39</v>
      </c>
      <c r="I72" s="288"/>
      <c r="J72" s="285" t="s">
        <v>38</v>
      </c>
      <c r="K72" s="286">
        <v>50</v>
      </c>
      <c r="L72" s="287" t="s">
        <v>39</v>
      </c>
      <c r="M72" s="288"/>
      <c r="N72" s="608" t="s">
        <v>563</v>
      </c>
      <c r="O72" s="609">
        <v>60</v>
      </c>
      <c r="P72" s="610" t="s">
        <v>564</v>
      </c>
      <c r="Q72" s="611"/>
      <c r="R72" s="842" t="s">
        <v>46</v>
      </c>
      <c r="S72" s="843"/>
      <c r="T72" s="843"/>
      <c r="U72" s="844"/>
      <c r="W72" s="359"/>
      <c r="X72" s="335"/>
      <c r="Y72" s="336"/>
      <c r="Z72" s="336"/>
      <c r="AA72" s="336"/>
      <c r="AB72" s="337"/>
      <c r="AC72" s="336"/>
      <c r="AD72" s="338"/>
      <c r="AE72" s="336"/>
      <c r="AF72" s="337"/>
      <c r="AG72" s="343"/>
      <c r="AH72" s="343"/>
      <c r="AI72" s="336"/>
      <c r="AJ72" s="335"/>
      <c r="AK72" s="336"/>
      <c r="AL72" s="336"/>
      <c r="AM72" s="336"/>
    </row>
    <row r="73" spans="1:38" ht="15.75" customHeight="1" thickBot="1">
      <c r="A73" s="854"/>
      <c r="B73" s="831" t="s">
        <v>575</v>
      </c>
      <c r="C73" s="832" t="s">
        <v>1</v>
      </c>
      <c r="D73" s="310" t="s">
        <v>576</v>
      </c>
      <c r="E73" s="833" t="s">
        <v>577</v>
      </c>
      <c r="F73" s="293" t="s">
        <v>0</v>
      </c>
      <c r="G73" s="290" t="s">
        <v>1</v>
      </c>
      <c r="H73" s="291" t="s">
        <v>31</v>
      </c>
      <c r="I73" s="292" t="s">
        <v>32</v>
      </c>
      <c r="J73" s="293" t="s">
        <v>0</v>
      </c>
      <c r="K73" s="290" t="s">
        <v>1</v>
      </c>
      <c r="L73" s="291" t="s">
        <v>31</v>
      </c>
      <c r="M73" s="292" t="s">
        <v>32</v>
      </c>
      <c r="N73" s="812" t="s">
        <v>0</v>
      </c>
      <c r="O73" s="612" t="s">
        <v>1</v>
      </c>
      <c r="P73" s="613" t="s">
        <v>565</v>
      </c>
      <c r="Q73" s="614" t="s">
        <v>566</v>
      </c>
      <c r="R73" s="845"/>
      <c r="S73" s="846"/>
      <c r="T73" s="846"/>
      <c r="U73" s="847"/>
      <c r="W73" s="359"/>
      <c r="X73" s="359"/>
      <c r="Y73" s="359"/>
      <c r="Z73" s="359"/>
      <c r="AA73" s="359"/>
      <c r="AB73" s="359"/>
      <c r="AC73" s="359"/>
      <c r="AD73" s="359"/>
      <c r="AE73" s="359"/>
      <c r="AF73" s="359"/>
      <c r="AG73" s="359"/>
      <c r="AH73" s="359"/>
      <c r="AI73" s="359"/>
      <c r="AJ73" s="359"/>
      <c r="AK73" s="359"/>
      <c r="AL73" s="359"/>
    </row>
    <row r="74" spans="1:38" ht="17.25" customHeight="1">
      <c r="A74" s="858" t="s">
        <v>62</v>
      </c>
      <c r="B74" s="861" t="s">
        <v>578</v>
      </c>
      <c r="C74" s="60" t="s">
        <v>578</v>
      </c>
      <c r="D74" s="101">
        <v>50</v>
      </c>
      <c r="E74" s="14" t="s">
        <v>579</v>
      </c>
      <c r="F74" s="861" t="s">
        <v>387</v>
      </c>
      <c r="G74" s="18" t="s">
        <v>249</v>
      </c>
      <c r="H74" s="82">
        <v>60</v>
      </c>
      <c r="I74" s="14" t="s">
        <v>78</v>
      </c>
      <c r="J74" s="861" t="s">
        <v>6</v>
      </c>
      <c r="K74" s="60" t="s">
        <v>6</v>
      </c>
      <c r="L74" s="101">
        <v>50</v>
      </c>
      <c r="M74" s="14" t="s">
        <v>189</v>
      </c>
      <c r="N74" s="864" t="s">
        <v>567</v>
      </c>
      <c r="O74" s="813" t="s">
        <v>568</v>
      </c>
      <c r="P74" s="814">
        <v>60</v>
      </c>
      <c r="Q74" s="815" t="s">
        <v>569</v>
      </c>
      <c r="R74" s="845"/>
      <c r="S74" s="846"/>
      <c r="T74" s="846"/>
      <c r="U74" s="847"/>
      <c r="V74">
        <f>ROUNDDOWN(95/160*D74,0)+(95/160*D74-ROUNDDOWN(95/160*D74,0))*16/100</f>
        <v>29.11</v>
      </c>
      <c r="W74" s="359"/>
      <c r="X74" s="360"/>
      <c r="Y74" s="336"/>
      <c r="Z74" s="336"/>
      <c r="AA74" s="336"/>
      <c r="AB74" s="359"/>
      <c r="AC74" s="359"/>
      <c r="AD74" s="359"/>
      <c r="AE74" s="359"/>
      <c r="AF74" s="359"/>
      <c r="AG74" s="359"/>
      <c r="AH74" s="359"/>
      <c r="AI74" s="359"/>
      <c r="AJ74" s="359"/>
      <c r="AK74" s="359"/>
      <c r="AL74" s="359"/>
    </row>
    <row r="75" spans="1:38" ht="17.25" customHeight="1">
      <c r="A75" s="859"/>
      <c r="B75" s="862"/>
      <c r="C75" s="25"/>
      <c r="D75" s="24"/>
      <c r="E75" s="302"/>
      <c r="F75" s="862"/>
      <c r="G75" s="23" t="s">
        <v>388</v>
      </c>
      <c r="H75" s="86">
        <v>60</v>
      </c>
      <c r="I75" s="302" t="s">
        <v>224</v>
      </c>
      <c r="J75" s="862"/>
      <c r="K75" s="25"/>
      <c r="L75" s="24"/>
      <c r="M75" s="302"/>
      <c r="N75" s="865"/>
      <c r="O75" s="816" t="s">
        <v>570</v>
      </c>
      <c r="P75" s="817">
        <v>60</v>
      </c>
      <c r="Q75" s="818" t="s">
        <v>571</v>
      </c>
      <c r="R75" s="845"/>
      <c r="S75" s="846"/>
      <c r="T75" s="846"/>
      <c r="U75" s="847"/>
      <c r="V75">
        <f aca="true" t="shared" si="9" ref="V75:V80">ROUNDDOWN(95/160*D75,0)+(95/160*D75-ROUNDDOWN(95/160*D75,0))*16/100</f>
        <v>0</v>
      </c>
      <c r="W75" s="359"/>
      <c r="X75" s="360"/>
      <c r="Y75" s="336"/>
      <c r="Z75" s="336"/>
      <c r="AA75" s="336"/>
      <c r="AB75" s="359"/>
      <c r="AC75" s="359"/>
      <c r="AD75" s="359"/>
      <c r="AE75" s="359"/>
      <c r="AF75" s="359"/>
      <c r="AG75" s="359"/>
      <c r="AH75" s="359"/>
      <c r="AI75" s="359"/>
      <c r="AJ75" s="359"/>
      <c r="AK75" s="359"/>
      <c r="AL75" s="359"/>
    </row>
    <row r="76" spans="1:38" ht="17.25" customHeight="1">
      <c r="A76" s="859"/>
      <c r="B76" s="862"/>
      <c r="C76" s="296"/>
      <c r="D76" s="96"/>
      <c r="E76" s="294"/>
      <c r="F76" s="862"/>
      <c r="G76" s="65"/>
      <c r="H76" s="96"/>
      <c r="I76" s="294"/>
      <c r="J76" s="862"/>
      <c r="K76" s="296"/>
      <c r="L76" s="96"/>
      <c r="M76" s="294"/>
      <c r="N76" s="865"/>
      <c r="O76" s="819"/>
      <c r="P76" s="817"/>
      <c r="Q76" s="605"/>
      <c r="R76" s="845"/>
      <c r="S76" s="846"/>
      <c r="T76" s="846"/>
      <c r="U76" s="847"/>
      <c r="V76">
        <f t="shared" si="9"/>
        <v>0</v>
      </c>
      <c r="W76" s="359"/>
      <c r="X76" s="360"/>
      <c r="Y76" s="336"/>
      <c r="Z76" s="336"/>
      <c r="AA76" s="336"/>
      <c r="AB76" s="359"/>
      <c r="AC76" s="359"/>
      <c r="AD76" s="359"/>
      <c r="AE76" s="359"/>
      <c r="AF76" s="359"/>
      <c r="AG76" s="359"/>
      <c r="AH76" s="359"/>
      <c r="AI76" s="359"/>
      <c r="AJ76" s="359"/>
      <c r="AK76" s="359"/>
      <c r="AL76" s="359"/>
    </row>
    <row r="77" spans="1:38" ht="17.25" customHeight="1">
      <c r="A77" s="859"/>
      <c r="B77" s="862"/>
      <c r="C77" s="21"/>
      <c r="D77" s="24"/>
      <c r="E77" s="20"/>
      <c r="F77" s="862"/>
      <c r="G77" s="21"/>
      <c r="H77" s="103"/>
      <c r="I77" s="20"/>
      <c r="J77" s="862"/>
      <c r="K77" s="21"/>
      <c r="L77" s="24"/>
      <c r="M77" s="20"/>
      <c r="N77" s="865"/>
      <c r="O77" s="820"/>
      <c r="P77" s="817"/>
      <c r="Q77" s="603"/>
      <c r="R77" s="845"/>
      <c r="S77" s="846"/>
      <c r="T77" s="846"/>
      <c r="U77" s="847"/>
      <c r="V77">
        <f t="shared" si="9"/>
        <v>0</v>
      </c>
      <c r="W77" s="359"/>
      <c r="X77" s="360"/>
      <c r="Y77" s="336"/>
      <c r="Z77" s="336"/>
      <c r="AA77" s="336"/>
      <c r="AB77" s="359"/>
      <c r="AC77" s="359"/>
      <c r="AD77" s="359"/>
      <c r="AE77" s="359"/>
      <c r="AF77" s="359"/>
      <c r="AG77" s="359"/>
      <c r="AH77" s="359"/>
      <c r="AI77" s="359"/>
      <c r="AJ77" s="359"/>
      <c r="AK77" s="359"/>
      <c r="AL77" s="359"/>
    </row>
    <row r="78" spans="1:38" ht="17.25" customHeight="1">
      <c r="A78" s="859"/>
      <c r="B78" s="862"/>
      <c r="C78" s="27"/>
      <c r="D78" s="84"/>
      <c r="E78" s="20"/>
      <c r="F78" s="862"/>
      <c r="G78" s="28"/>
      <c r="H78" s="84"/>
      <c r="I78" s="20"/>
      <c r="J78" s="862"/>
      <c r="K78" s="27"/>
      <c r="L78" s="84"/>
      <c r="M78" s="20"/>
      <c r="N78" s="865"/>
      <c r="O78" s="820"/>
      <c r="P78" s="821"/>
      <c r="Q78" s="603"/>
      <c r="R78" s="845"/>
      <c r="S78" s="846"/>
      <c r="T78" s="846"/>
      <c r="U78" s="847"/>
      <c r="V78">
        <f t="shared" si="9"/>
        <v>0</v>
      </c>
      <c r="W78" s="359"/>
      <c r="X78" s="360"/>
      <c r="Y78" s="336"/>
      <c r="Z78" s="336"/>
      <c r="AA78" s="336"/>
      <c r="AB78" s="359"/>
      <c r="AC78" s="359"/>
      <c r="AD78" s="359"/>
      <c r="AE78" s="359"/>
      <c r="AF78" s="359"/>
      <c r="AG78" s="359"/>
      <c r="AH78" s="359"/>
      <c r="AI78" s="359"/>
      <c r="AJ78" s="359"/>
      <c r="AK78" s="359"/>
      <c r="AL78" s="359"/>
    </row>
    <row r="79" spans="1:38" ht="17.25" customHeight="1">
      <c r="A79" s="859"/>
      <c r="B79" s="862"/>
      <c r="C79" s="28"/>
      <c r="D79" s="84"/>
      <c r="E79" s="31"/>
      <c r="F79" s="862"/>
      <c r="G79" s="28"/>
      <c r="H79" s="84"/>
      <c r="I79" s="31"/>
      <c r="J79" s="862"/>
      <c r="K79" s="28"/>
      <c r="L79" s="84"/>
      <c r="M79" s="31"/>
      <c r="N79" s="865"/>
      <c r="O79" s="822"/>
      <c r="P79" s="823"/>
      <c r="Q79" s="604"/>
      <c r="R79" s="845"/>
      <c r="S79" s="846"/>
      <c r="T79" s="846"/>
      <c r="U79" s="847"/>
      <c r="V79">
        <f t="shared" si="9"/>
        <v>0</v>
      </c>
      <c r="W79" s="359"/>
      <c r="X79" s="360"/>
      <c r="Y79" s="336"/>
      <c r="Z79" s="336"/>
      <c r="AA79" s="336"/>
      <c r="AB79" s="359"/>
      <c r="AC79" s="359"/>
      <c r="AD79" s="359"/>
      <c r="AE79" s="359"/>
      <c r="AF79" s="359"/>
      <c r="AG79" s="359"/>
      <c r="AH79" s="359"/>
      <c r="AI79" s="359"/>
      <c r="AJ79" s="359"/>
      <c r="AK79" s="359"/>
      <c r="AL79" s="359"/>
    </row>
    <row r="80" spans="1:38" ht="17.25" customHeight="1" thickBot="1">
      <c r="A80" s="860"/>
      <c r="B80" s="863"/>
      <c r="C80" s="53"/>
      <c r="D80" s="50"/>
      <c r="E80" s="54"/>
      <c r="F80" s="863"/>
      <c r="G80" s="53"/>
      <c r="H80" s="50"/>
      <c r="I80" s="54"/>
      <c r="J80" s="863"/>
      <c r="K80" s="53"/>
      <c r="L80" s="50"/>
      <c r="M80" s="54"/>
      <c r="N80" s="866"/>
      <c r="O80" s="824"/>
      <c r="P80" s="825"/>
      <c r="Q80" s="826"/>
      <c r="R80" s="855"/>
      <c r="S80" s="856"/>
      <c r="T80" s="856"/>
      <c r="U80" s="857"/>
      <c r="V80">
        <f t="shared" si="9"/>
        <v>0</v>
      </c>
      <c r="W80" s="359"/>
      <c r="X80" s="360"/>
      <c r="Y80" s="336"/>
      <c r="Z80" s="336"/>
      <c r="AA80" s="336"/>
      <c r="AB80" s="359"/>
      <c r="AC80" s="359"/>
      <c r="AD80" s="359"/>
      <c r="AE80" s="359"/>
      <c r="AF80" s="359"/>
      <c r="AG80" s="359"/>
      <c r="AH80" s="359"/>
      <c r="AI80" s="359"/>
      <c r="AJ80" s="359"/>
      <c r="AK80" s="359"/>
      <c r="AL80" s="359"/>
    </row>
    <row r="81" spans="2:19" ht="16.5">
      <c r="B81" s="851" t="s">
        <v>35</v>
      </c>
      <c r="C81" s="852"/>
      <c r="D81" s="852"/>
      <c r="E81" s="852"/>
      <c r="F81" s="852"/>
      <c r="G81" s="852"/>
      <c r="H81" s="852"/>
      <c r="I81" s="852"/>
      <c r="J81" s="852"/>
      <c r="K81" s="852"/>
      <c r="L81" s="852"/>
      <c r="M81" s="852"/>
      <c r="N81" s="852"/>
      <c r="O81" s="852"/>
      <c r="P81" s="852"/>
      <c r="Q81" s="852"/>
      <c r="R81" s="852"/>
      <c r="S81" s="852"/>
    </row>
    <row r="82" spans="1:39" s="95" customFormat="1" ht="22.5">
      <c r="A82" s="61"/>
      <c r="B82" s="106" t="s">
        <v>24</v>
      </c>
      <c r="C82"/>
      <c r="D82" s="106"/>
      <c r="E82" s="105"/>
      <c r="F82" s="106" t="s">
        <v>21</v>
      </c>
      <c r="G82" s="107"/>
      <c r="H82" s="107"/>
      <c r="I82" s="105"/>
      <c r="J82" s="117" t="s">
        <v>23</v>
      </c>
      <c r="K82" s="108"/>
      <c r="L82" s="107"/>
      <c r="M82" s="109"/>
      <c r="N82" s="110"/>
      <c r="O82" s="105"/>
      <c r="P82" s="111" t="s">
        <v>22</v>
      </c>
      <c r="Q82" s="112"/>
      <c r="R82" s="105"/>
      <c r="S82" s="113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</row>
  </sheetData>
  <sheetProtection/>
  <mergeCells count="91">
    <mergeCell ref="N43:Q43"/>
    <mergeCell ref="R43:U43"/>
    <mergeCell ref="R14:U40"/>
    <mergeCell ref="B17:B23"/>
    <mergeCell ref="B24:B28"/>
    <mergeCell ref="B30:B35"/>
    <mergeCell ref="G29:I29"/>
    <mergeCell ref="O29:Q29"/>
    <mergeCell ref="A1:E1"/>
    <mergeCell ref="F1:U1"/>
    <mergeCell ref="A2:A3"/>
    <mergeCell ref="B2:E2"/>
    <mergeCell ref="F2:I2"/>
    <mergeCell ref="J2:M2"/>
    <mergeCell ref="N2:Q2"/>
    <mergeCell ref="R2:U2"/>
    <mergeCell ref="B3:E3"/>
    <mergeCell ref="F3:I3"/>
    <mergeCell ref="J3:M3"/>
    <mergeCell ref="N3:Q3"/>
    <mergeCell ref="R3:U3"/>
    <mergeCell ref="A4:A5"/>
    <mergeCell ref="B4:E12"/>
    <mergeCell ref="A6:A12"/>
    <mergeCell ref="J6:J12"/>
    <mergeCell ref="N6:N12"/>
    <mergeCell ref="F6:F12"/>
    <mergeCell ref="R4:U12"/>
    <mergeCell ref="A14:A15"/>
    <mergeCell ref="A17:A23"/>
    <mergeCell ref="J17:J23"/>
    <mergeCell ref="N17:N23"/>
    <mergeCell ref="F17:F23"/>
    <mergeCell ref="A24:A28"/>
    <mergeCell ref="J24:J28"/>
    <mergeCell ref="N24:N28"/>
    <mergeCell ref="F24:F28"/>
    <mergeCell ref="F44:I44"/>
    <mergeCell ref="J44:M44"/>
    <mergeCell ref="A30:A35"/>
    <mergeCell ref="J30:J35"/>
    <mergeCell ref="N30:N35"/>
    <mergeCell ref="F30:F35"/>
    <mergeCell ref="A36:A37"/>
    <mergeCell ref="F37:G37"/>
    <mergeCell ref="N37:O37"/>
    <mergeCell ref="B37:C37"/>
    <mergeCell ref="J48:J54"/>
    <mergeCell ref="A55:A59"/>
    <mergeCell ref="F55:F59"/>
    <mergeCell ref="A38:A40"/>
    <mergeCell ref="B42:C42"/>
    <mergeCell ref="A43:A44"/>
    <mergeCell ref="B43:E43"/>
    <mergeCell ref="F43:I43"/>
    <mergeCell ref="J43:M43"/>
    <mergeCell ref="B44:E44"/>
    <mergeCell ref="J55:J59"/>
    <mergeCell ref="A61:A65"/>
    <mergeCell ref="F61:F65"/>
    <mergeCell ref="J61:J65"/>
    <mergeCell ref="N44:Q44"/>
    <mergeCell ref="R44:U44"/>
    <mergeCell ref="A45:A46"/>
    <mergeCell ref="R45:U67"/>
    <mergeCell ref="A48:A54"/>
    <mergeCell ref="F48:F54"/>
    <mergeCell ref="A66:A67"/>
    <mergeCell ref="A70:A71"/>
    <mergeCell ref="B70:E70"/>
    <mergeCell ref="F70:I70"/>
    <mergeCell ref="J70:M70"/>
    <mergeCell ref="N70:Q70"/>
    <mergeCell ref="J74:J80"/>
    <mergeCell ref="N74:N80"/>
    <mergeCell ref="R70:U70"/>
    <mergeCell ref="B71:E71"/>
    <mergeCell ref="F71:I71"/>
    <mergeCell ref="J71:M71"/>
    <mergeCell ref="N71:Q71"/>
    <mergeCell ref="R71:U71"/>
    <mergeCell ref="B48:B54"/>
    <mergeCell ref="B55:B59"/>
    <mergeCell ref="B61:B65"/>
    <mergeCell ref="N45:Q67"/>
    <mergeCell ref="B81:S81"/>
    <mergeCell ref="A72:A73"/>
    <mergeCell ref="R72:U80"/>
    <mergeCell ref="A74:A80"/>
    <mergeCell ref="B74:B80"/>
    <mergeCell ref="F74:F80"/>
  </mergeCells>
  <printOptions horizontalCentered="1" verticalCentered="1"/>
  <pageMargins left="0.15748031496062992" right="0.15748031496062992" top="0.984251968503937" bottom="0.5905511811023623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1"/>
  <sheetViews>
    <sheetView zoomScale="75" zoomScaleNormal="75" zoomScalePageLayoutView="0" workbookViewId="0" topLeftCell="A42">
      <selection activeCell="A1" sqref="A1:U80"/>
    </sheetView>
  </sheetViews>
  <sheetFormatPr defaultColWidth="9.00390625" defaultRowHeight="16.5"/>
  <cols>
    <col min="1" max="1" width="4.00390625" style="61" customWidth="1"/>
    <col min="2" max="2" width="6.125" style="0" customWidth="1"/>
    <col min="3" max="3" width="8.625" style="0" customWidth="1"/>
    <col min="4" max="4" width="6.50390625" style="95" customWidth="1"/>
    <col min="5" max="5" width="5.375" style="0" customWidth="1"/>
    <col min="6" max="6" width="6.125" style="0" customWidth="1"/>
    <col min="7" max="7" width="8.625" style="0" customWidth="1"/>
    <col min="8" max="8" width="6.125" style="95" customWidth="1"/>
    <col min="9" max="10" width="6.125" style="0" customWidth="1"/>
    <col min="11" max="11" width="8.625" style="0" customWidth="1"/>
    <col min="12" max="12" width="7.25390625" style="95" customWidth="1"/>
    <col min="13" max="13" width="7.25390625" style="0" customWidth="1"/>
    <col min="14" max="14" width="6.125" style="0" customWidth="1"/>
    <col min="15" max="15" width="8.625" style="0" customWidth="1"/>
    <col min="16" max="16" width="6.125" style="95" customWidth="1"/>
    <col min="17" max="18" width="6.125" style="0" customWidth="1"/>
    <col min="19" max="19" width="8.625" style="0" customWidth="1"/>
    <col min="20" max="20" width="6.875" style="95" customWidth="1"/>
    <col min="21" max="21" width="6.875" style="0" customWidth="1"/>
    <col min="22" max="22" width="9.625" style="0" hidden="1" customWidth="1"/>
    <col min="23" max="23" width="6.25390625" style="0" hidden="1" customWidth="1"/>
    <col min="24" max="24" width="0" style="0" hidden="1" customWidth="1"/>
    <col min="25" max="25" width="7.375" style="0" hidden="1" customWidth="1"/>
    <col min="26" max="26" width="5.125" style="0" hidden="1" customWidth="1"/>
    <col min="27" max="27" width="5.75390625" style="0" customWidth="1"/>
    <col min="29" max="29" width="4.75390625" style="0" customWidth="1"/>
    <col min="30" max="30" width="4.375" style="0" customWidth="1"/>
    <col min="31" max="31" width="7.00390625" style="0" customWidth="1"/>
    <col min="33" max="33" width="5.375" style="0" customWidth="1"/>
    <col min="35" max="35" width="4.75390625" style="0" customWidth="1"/>
    <col min="37" max="37" width="4.75390625" style="0" customWidth="1"/>
  </cols>
  <sheetData>
    <row r="1" spans="1:21" ht="39" customHeight="1" thickBot="1">
      <c r="A1" s="958" t="s">
        <v>442</v>
      </c>
      <c r="B1" s="958"/>
      <c r="C1" s="958"/>
      <c r="D1" s="958"/>
      <c r="E1" s="959"/>
      <c r="F1" s="960" t="s">
        <v>61</v>
      </c>
      <c r="G1" s="961"/>
      <c r="H1" s="961"/>
      <c r="I1" s="961"/>
      <c r="J1" s="961"/>
      <c r="K1" s="961"/>
      <c r="L1" s="961"/>
      <c r="M1" s="961"/>
      <c r="N1" s="961"/>
      <c r="O1" s="961"/>
      <c r="P1" s="961"/>
      <c r="Q1" s="961"/>
      <c r="R1" s="961"/>
      <c r="S1" s="961"/>
      <c r="T1" s="961"/>
      <c r="U1" s="962"/>
    </row>
    <row r="2" spans="1:21" ht="16.5">
      <c r="A2" s="878" t="s">
        <v>14</v>
      </c>
      <c r="B2" s="867" t="s">
        <v>448</v>
      </c>
      <c r="C2" s="868"/>
      <c r="D2" s="868"/>
      <c r="E2" s="869"/>
      <c r="F2" s="867" t="s">
        <v>449</v>
      </c>
      <c r="G2" s="868"/>
      <c r="H2" s="868"/>
      <c r="I2" s="869"/>
      <c r="J2" s="867" t="s">
        <v>450</v>
      </c>
      <c r="K2" s="868"/>
      <c r="L2" s="868"/>
      <c r="M2" s="869"/>
      <c r="N2" s="867" t="s">
        <v>451</v>
      </c>
      <c r="O2" s="868"/>
      <c r="P2" s="868"/>
      <c r="Q2" s="869"/>
      <c r="R2" s="867" t="s">
        <v>452</v>
      </c>
      <c r="S2" s="868"/>
      <c r="T2" s="868"/>
      <c r="U2" s="869"/>
    </row>
    <row r="3" spans="1:21" ht="17.25" thickBot="1">
      <c r="A3" s="854"/>
      <c r="B3" s="872" t="s">
        <v>7</v>
      </c>
      <c r="C3" s="872"/>
      <c r="D3" s="872"/>
      <c r="E3" s="873"/>
      <c r="F3" s="872" t="s">
        <v>8</v>
      </c>
      <c r="G3" s="872"/>
      <c r="H3" s="872"/>
      <c r="I3" s="873"/>
      <c r="J3" s="930" t="s">
        <v>9</v>
      </c>
      <c r="K3" s="872"/>
      <c r="L3" s="872"/>
      <c r="M3" s="873"/>
      <c r="N3" s="872" t="s">
        <v>10</v>
      </c>
      <c r="O3" s="872"/>
      <c r="P3" s="872"/>
      <c r="Q3" s="873"/>
      <c r="R3" s="872" t="s">
        <v>11</v>
      </c>
      <c r="S3" s="872"/>
      <c r="T3" s="872"/>
      <c r="U3" s="873"/>
    </row>
    <row r="4" spans="1:21" ht="17.25">
      <c r="A4" s="878" t="s">
        <v>29</v>
      </c>
      <c r="B4" s="933" t="s">
        <v>437</v>
      </c>
      <c r="C4" s="934"/>
      <c r="D4" s="934"/>
      <c r="E4" s="935"/>
      <c r="F4" s="11" t="s">
        <v>38</v>
      </c>
      <c r="G4" s="1">
        <v>60</v>
      </c>
      <c r="H4" s="80" t="s">
        <v>39</v>
      </c>
      <c r="I4" s="5">
        <v>1</v>
      </c>
      <c r="J4" s="4" t="s">
        <v>38</v>
      </c>
      <c r="K4" s="1">
        <v>60</v>
      </c>
      <c r="L4" s="80" t="s">
        <v>39</v>
      </c>
      <c r="M4" s="5">
        <v>1</v>
      </c>
      <c r="N4" s="11" t="s">
        <v>38</v>
      </c>
      <c r="O4" s="1">
        <v>60</v>
      </c>
      <c r="P4" s="80" t="s">
        <v>39</v>
      </c>
      <c r="Q4" s="5">
        <v>1</v>
      </c>
      <c r="R4" s="11" t="s">
        <v>38</v>
      </c>
      <c r="S4" s="1">
        <v>60</v>
      </c>
      <c r="T4" s="80" t="s">
        <v>39</v>
      </c>
      <c r="U4" s="5">
        <v>1</v>
      </c>
    </row>
    <row r="5" spans="1:21" ht="15.75" customHeight="1" thickBot="1">
      <c r="A5" s="854"/>
      <c r="B5" s="936"/>
      <c r="C5" s="937"/>
      <c r="D5" s="937"/>
      <c r="E5" s="938"/>
      <c r="F5" s="6" t="s">
        <v>0</v>
      </c>
      <c r="G5" s="2" t="s">
        <v>1</v>
      </c>
      <c r="H5" s="81" t="s">
        <v>31</v>
      </c>
      <c r="I5" s="7" t="s">
        <v>32</v>
      </c>
      <c r="J5" s="497" t="s">
        <v>0</v>
      </c>
      <c r="K5" s="76" t="s">
        <v>1</v>
      </c>
      <c r="L5" s="498" t="s">
        <v>31</v>
      </c>
      <c r="M5" s="74" t="s">
        <v>32</v>
      </c>
      <c r="N5" s="6" t="s">
        <v>0</v>
      </c>
      <c r="O5" s="2" t="s">
        <v>1</v>
      </c>
      <c r="P5" s="81" t="s">
        <v>31</v>
      </c>
      <c r="Q5" s="7" t="s">
        <v>32</v>
      </c>
      <c r="R5" s="12" t="s">
        <v>0</v>
      </c>
      <c r="S5" s="76" t="s">
        <v>1</v>
      </c>
      <c r="T5" s="81" t="s">
        <v>31</v>
      </c>
      <c r="U5" s="7" t="s">
        <v>32</v>
      </c>
    </row>
    <row r="6" spans="1:26" ht="16.5" customHeight="1">
      <c r="A6" s="878" t="s">
        <v>33</v>
      </c>
      <c r="B6" s="936"/>
      <c r="C6" s="937"/>
      <c r="D6" s="937"/>
      <c r="E6" s="938"/>
      <c r="F6" s="1007" t="s">
        <v>190</v>
      </c>
      <c r="G6" s="585" t="s">
        <v>191</v>
      </c>
      <c r="H6" s="586">
        <v>61</v>
      </c>
      <c r="I6" s="587" t="s">
        <v>192</v>
      </c>
      <c r="J6" s="882" t="s">
        <v>478</v>
      </c>
      <c r="K6" s="729" t="s">
        <v>505</v>
      </c>
      <c r="L6" s="730">
        <v>16.09</v>
      </c>
      <c r="M6" s="731" t="s">
        <v>516</v>
      </c>
      <c r="N6" s="1007" t="s">
        <v>194</v>
      </c>
      <c r="O6" s="585" t="s">
        <v>195</v>
      </c>
      <c r="P6" s="586">
        <v>61</v>
      </c>
      <c r="Q6" s="587" t="s">
        <v>192</v>
      </c>
      <c r="R6" s="1023" t="s">
        <v>438</v>
      </c>
      <c r="S6" s="453" t="s">
        <v>439</v>
      </c>
      <c r="T6" s="452">
        <v>15</v>
      </c>
      <c r="U6" s="588" t="s">
        <v>224</v>
      </c>
      <c r="W6">
        <f aca="true" t="shared" si="0" ref="W6:W11">H6*2.8</f>
        <v>170.79999999999998</v>
      </c>
      <c r="X6">
        <f aca="true" t="shared" si="1" ref="X6:X11">L6*2.8</f>
        <v>45.052</v>
      </c>
      <c r="Y6">
        <f aca="true" t="shared" si="2" ref="Y6:Y11">P6*2.8</f>
        <v>170.79999999999998</v>
      </c>
      <c r="Z6">
        <f aca="true" t="shared" si="3" ref="Z6:Z11">T6*2.8</f>
        <v>42</v>
      </c>
    </row>
    <row r="7" spans="1:26" ht="17.25" customHeight="1">
      <c r="A7" s="853"/>
      <c r="B7" s="936"/>
      <c r="C7" s="937"/>
      <c r="D7" s="937"/>
      <c r="E7" s="938"/>
      <c r="F7" s="1008"/>
      <c r="G7" s="445" t="s">
        <v>466</v>
      </c>
      <c r="H7" s="589">
        <v>6</v>
      </c>
      <c r="I7" s="590" t="s">
        <v>78</v>
      </c>
      <c r="J7" s="883"/>
      <c r="K7" s="732" t="s">
        <v>506</v>
      </c>
      <c r="L7" s="622">
        <v>3</v>
      </c>
      <c r="M7" s="620" t="s">
        <v>515</v>
      </c>
      <c r="N7" s="1008"/>
      <c r="O7" s="445" t="s">
        <v>199</v>
      </c>
      <c r="P7" s="589">
        <v>61</v>
      </c>
      <c r="Q7" s="590" t="s">
        <v>192</v>
      </c>
      <c r="R7" s="946"/>
      <c r="S7" s="531" t="s">
        <v>303</v>
      </c>
      <c r="T7" s="532">
        <v>1</v>
      </c>
      <c r="U7" s="591" t="s">
        <v>67</v>
      </c>
      <c r="W7">
        <f t="shared" si="0"/>
        <v>16.799999999999997</v>
      </c>
      <c r="X7">
        <f t="shared" si="1"/>
        <v>8.399999999999999</v>
      </c>
      <c r="Y7">
        <f t="shared" si="2"/>
        <v>170.79999999999998</v>
      </c>
      <c r="Z7">
        <f t="shared" si="3"/>
        <v>2.8</v>
      </c>
    </row>
    <row r="8" spans="1:26" ht="17.25" customHeight="1">
      <c r="A8" s="853"/>
      <c r="B8" s="936"/>
      <c r="C8" s="937"/>
      <c r="D8" s="937"/>
      <c r="E8" s="938"/>
      <c r="F8" s="1008"/>
      <c r="G8" s="445"/>
      <c r="H8" s="589"/>
      <c r="I8" s="590"/>
      <c r="J8" s="883"/>
      <c r="K8" s="622" t="s">
        <v>303</v>
      </c>
      <c r="L8" s="622">
        <v>3.05</v>
      </c>
      <c r="M8" s="620" t="s">
        <v>516</v>
      </c>
      <c r="N8" s="1008"/>
      <c r="O8" s="445" t="s">
        <v>200</v>
      </c>
      <c r="P8" s="589">
        <v>8</v>
      </c>
      <c r="Q8" s="590" t="s">
        <v>201</v>
      </c>
      <c r="R8" s="946"/>
      <c r="S8" s="534" t="s">
        <v>149</v>
      </c>
      <c r="T8" s="535">
        <v>3</v>
      </c>
      <c r="U8" s="536" t="s">
        <v>67</v>
      </c>
      <c r="W8">
        <f t="shared" si="0"/>
        <v>0</v>
      </c>
      <c r="X8">
        <f t="shared" si="1"/>
        <v>8.54</v>
      </c>
      <c r="Y8">
        <f t="shared" si="2"/>
        <v>22.4</v>
      </c>
      <c r="Z8">
        <f t="shared" si="3"/>
        <v>8.399999999999999</v>
      </c>
    </row>
    <row r="9" spans="1:26" ht="17.25" customHeight="1">
      <c r="A9" s="853"/>
      <c r="B9" s="936"/>
      <c r="C9" s="937"/>
      <c r="D9" s="937"/>
      <c r="E9" s="938"/>
      <c r="F9" s="1008"/>
      <c r="G9" s="46"/>
      <c r="H9" s="102"/>
      <c r="I9" s="20"/>
      <c r="J9" s="883"/>
      <c r="K9" s="732" t="s">
        <v>507</v>
      </c>
      <c r="L9" s="622">
        <v>1</v>
      </c>
      <c r="M9" s="620" t="s">
        <v>516</v>
      </c>
      <c r="N9" s="1008"/>
      <c r="O9" s="46" t="s">
        <v>467</v>
      </c>
      <c r="P9" s="102">
        <v>6</v>
      </c>
      <c r="Q9" s="592" t="s">
        <v>78</v>
      </c>
      <c r="R9" s="946"/>
      <c r="S9" s="531"/>
      <c r="T9" s="532"/>
      <c r="U9" s="533"/>
      <c r="W9">
        <f t="shared" si="0"/>
        <v>0</v>
      </c>
      <c r="X9">
        <f t="shared" si="1"/>
        <v>2.8</v>
      </c>
      <c r="Y9">
        <f t="shared" si="2"/>
        <v>16.799999999999997</v>
      </c>
      <c r="Z9">
        <f t="shared" si="3"/>
        <v>0</v>
      </c>
    </row>
    <row r="10" spans="1:26" ht="17.25" customHeight="1">
      <c r="A10" s="853"/>
      <c r="B10" s="936"/>
      <c r="C10" s="937"/>
      <c r="D10" s="937"/>
      <c r="E10" s="938"/>
      <c r="F10" s="1008"/>
      <c r="G10" s="593"/>
      <c r="H10" s="442"/>
      <c r="I10" s="20"/>
      <c r="J10" s="883"/>
      <c r="K10" s="622" t="s">
        <v>5</v>
      </c>
      <c r="L10" s="622">
        <v>5</v>
      </c>
      <c r="M10" s="620" t="s">
        <v>516</v>
      </c>
      <c r="N10" s="1008"/>
      <c r="O10" s="593"/>
      <c r="P10" s="442"/>
      <c r="Q10" s="20"/>
      <c r="R10" s="946"/>
      <c r="S10" s="531"/>
      <c r="T10" s="594"/>
      <c r="U10" s="590"/>
      <c r="W10">
        <f t="shared" si="0"/>
        <v>0</v>
      </c>
      <c r="X10">
        <f t="shared" si="1"/>
        <v>14</v>
      </c>
      <c r="Y10">
        <f t="shared" si="2"/>
        <v>0</v>
      </c>
      <c r="Z10">
        <f t="shared" si="3"/>
        <v>0</v>
      </c>
    </row>
    <row r="11" spans="1:26" ht="17.25" customHeight="1">
      <c r="A11" s="853"/>
      <c r="B11" s="936"/>
      <c r="C11" s="937"/>
      <c r="D11" s="937"/>
      <c r="E11" s="938"/>
      <c r="F11" s="1008"/>
      <c r="G11" s="593"/>
      <c r="H11" s="442"/>
      <c r="I11" s="443"/>
      <c r="J11" s="883"/>
      <c r="K11" s="622" t="s">
        <v>72</v>
      </c>
      <c r="L11" s="622">
        <v>1.09</v>
      </c>
      <c r="M11" s="620" t="s">
        <v>516</v>
      </c>
      <c r="N11" s="1008"/>
      <c r="O11" s="593"/>
      <c r="P11" s="442"/>
      <c r="Q11" s="443"/>
      <c r="R11" s="946"/>
      <c r="S11" s="46"/>
      <c r="T11" s="102"/>
      <c r="U11" s="456"/>
      <c r="W11">
        <f t="shared" si="0"/>
        <v>0</v>
      </c>
      <c r="X11">
        <f t="shared" si="1"/>
        <v>3.052</v>
      </c>
      <c r="Y11">
        <f t="shared" si="2"/>
        <v>0</v>
      </c>
      <c r="Z11">
        <f t="shared" si="3"/>
        <v>0</v>
      </c>
    </row>
    <row r="12" spans="1:21" ht="17.25" customHeight="1" thickBot="1">
      <c r="A12" s="853"/>
      <c r="B12" s="939"/>
      <c r="C12" s="940"/>
      <c r="D12" s="940"/>
      <c r="E12" s="941"/>
      <c r="F12" s="1009"/>
      <c r="G12" s="595"/>
      <c r="H12" s="596"/>
      <c r="I12" s="597"/>
      <c r="J12" s="884"/>
      <c r="K12" s="726"/>
      <c r="L12" s="733"/>
      <c r="M12" s="734"/>
      <c r="N12" s="1009"/>
      <c r="O12" s="595"/>
      <c r="P12" s="596"/>
      <c r="Q12" s="597"/>
      <c r="R12" s="1024"/>
      <c r="S12" s="595"/>
      <c r="T12" s="596"/>
      <c r="U12" s="597"/>
    </row>
    <row r="13" spans="1:21" ht="6.75" customHeight="1" thickBot="1">
      <c r="A13" s="122"/>
      <c r="B13" s="123"/>
      <c r="C13" s="124"/>
      <c r="D13" s="125"/>
      <c r="E13" s="124"/>
      <c r="F13" s="123"/>
      <c r="G13" s="124"/>
      <c r="H13" s="125"/>
      <c r="I13" s="124"/>
      <c r="J13" s="123"/>
      <c r="K13" s="124"/>
      <c r="L13" s="125"/>
      <c r="M13" s="124"/>
      <c r="N13" s="123"/>
      <c r="O13" s="124"/>
      <c r="P13" s="125"/>
      <c r="Q13" s="124"/>
      <c r="R13" s="123"/>
      <c r="S13" s="124"/>
      <c r="T13" s="125"/>
      <c r="U13" s="126"/>
    </row>
    <row r="14" spans="1:21" ht="17.25">
      <c r="A14" s="878" t="s">
        <v>29</v>
      </c>
      <c r="B14" s="11" t="s">
        <v>38</v>
      </c>
      <c r="C14" s="284" t="s">
        <v>64</v>
      </c>
      <c r="D14" s="80" t="s">
        <v>39</v>
      </c>
      <c r="E14" s="5">
        <v>2</v>
      </c>
      <c r="F14" s="4" t="s">
        <v>38</v>
      </c>
      <c r="G14" s="284" t="s">
        <v>64</v>
      </c>
      <c r="H14" s="80" t="s">
        <v>39</v>
      </c>
      <c r="I14" s="5">
        <v>2</v>
      </c>
      <c r="J14" s="4" t="s">
        <v>38</v>
      </c>
      <c r="K14" s="284" t="s">
        <v>64</v>
      </c>
      <c r="L14" s="80" t="s">
        <v>39</v>
      </c>
      <c r="M14" s="5">
        <v>2</v>
      </c>
      <c r="N14" s="4" t="s">
        <v>38</v>
      </c>
      <c r="O14" s="284" t="s">
        <v>64</v>
      </c>
      <c r="P14" s="80" t="s">
        <v>39</v>
      </c>
      <c r="Q14" s="5">
        <v>2</v>
      </c>
      <c r="R14" s="11" t="s">
        <v>38</v>
      </c>
      <c r="S14" s="284" t="s">
        <v>64</v>
      </c>
      <c r="T14" s="80" t="s">
        <v>39</v>
      </c>
      <c r="U14" s="5">
        <v>2</v>
      </c>
    </row>
    <row r="15" spans="1:21" ht="15.75" customHeight="1" thickBot="1">
      <c r="A15" s="854"/>
      <c r="B15" s="63" t="s">
        <v>30</v>
      </c>
      <c r="C15" s="2" t="s">
        <v>1</v>
      </c>
      <c r="D15" s="81" t="s">
        <v>31</v>
      </c>
      <c r="E15" s="7" t="s">
        <v>32</v>
      </c>
      <c r="F15" s="6" t="s">
        <v>0</v>
      </c>
      <c r="G15" s="2" t="s">
        <v>1</v>
      </c>
      <c r="H15" s="81" t="s">
        <v>31</v>
      </c>
      <c r="I15" s="7" t="s">
        <v>32</v>
      </c>
      <c r="J15" s="6" t="s">
        <v>0</v>
      </c>
      <c r="K15" s="2" t="s">
        <v>1</v>
      </c>
      <c r="L15" s="81" t="s">
        <v>31</v>
      </c>
      <c r="M15" s="7" t="s">
        <v>32</v>
      </c>
      <c r="N15" s="6" t="s">
        <v>0</v>
      </c>
      <c r="O15" s="2" t="s">
        <v>1</v>
      </c>
      <c r="P15" s="81" t="s">
        <v>31</v>
      </c>
      <c r="Q15" s="7" t="s">
        <v>32</v>
      </c>
      <c r="R15" s="12" t="s">
        <v>0</v>
      </c>
      <c r="S15" s="2" t="s">
        <v>1</v>
      </c>
      <c r="T15" s="81" t="s">
        <v>31</v>
      </c>
      <c r="U15" s="7" t="s">
        <v>32</v>
      </c>
    </row>
    <row r="16" spans="1:21" s="144" customFormat="1" ht="18" thickBot="1">
      <c r="A16" s="164" t="s">
        <v>47</v>
      </c>
      <c r="B16" s="165" t="s">
        <v>48</v>
      </c>
      <c r="C16" s="166" t="s">
        <v>49</v>
      </c>
      <c r="D16" s="127"/>
      <c r="E16" s="167"/>
      <c r="F16" s="168" t="s">
        <v>48</v>
      </c>
      <c r="G16" s="169" t="s">
        <v>50</v>
      </c>
      <c r="H16" s="128"/>
      <c r="I16" s="170"/>
      <c r="J16" s="168" t="s">
        <v>48</v>
      </c>
      <c r="K16" s="171"/>
      <c r="L16" s="129"/>
      <c r="M16" s="170"/>
      <c r="N16" s="172" t="s">
        <v>48</v>
      </c>
      <c r="O16" s="173" t="s">
        <v>51</v>
      </c>
      <c r="P16" s="128"/>
      <c r="Q16" s="170"/>
      <c r="R16" s="174" t="s">
        <v>48</v>
      </c>
      <c r="S16" s="175" t="s">
        <v>49</v>
      </c>
      <c r="T16" s="130"/>
      <c r="U16" s="176"/>
    </row>
    <row r="17" spans="1:26" ht="17.25" customHeight="1">
      <c r="A17" s="876" t="s">
        <v>52</v>
      </c>
      <c r="B17" s="1016" t="s">
        <v>65</v>
      </c>
      <c r="C17" s="13" t="s">
        <v>66</v>
      </c>
      <c r="D17" s="82">
        <v>16.09</v>
      </c>
      <c r="E17" s="14" t="s">
        <v>67</v>
      </c>
      <c r="F17" s="985" t="s">
        <v>359</v>
      </c>
      <c r="G17" s="15" t="s">
        <v>360</v>
      </c>
      <c r="H17" s="16">
        <v>23.03</v>
      </c>
      <c r="I17" s="14" t="s">
        <v>323</v>
      </c>
      <c r="J17" s="889" t="s">
        <v>361</v>
      </c>
      <c r="K17" s="118" t="s">
        <v>324</v>
      </c>
      <c r="L17" s="17">
        <v>33.02</v>
      </c>
      <c r="M17" s="14" t="s">
        <v>323</v>
      </c>
      <c r="N17" s="1019" t="s">
        <v>362</v>
      </c>
      <c r="O17" s="60" t="s">
        <v>363</v>
      </c>
      <c r="P17" s="101">
        <v>23.03</v>
      </c>
      <c r="Q17" s="14" t="s">
        <v>323</v>
      </c>
      <c r="R17" s="834" t="s">
        <v>71</v>
      </c>
      <c r="S17" s="18" t="s">
        <v>69</v>
      </c>
      <c r="T17" s="82">
        <v>24.13</v>
      </c>
      <c r="U17" s="14" t="s">
        <v>68</v>
      </c>
      <c r="V17">
        <f>ROUNDDOWN(265/160*D17,0)+(265/160*D17-ROUNDDOWN(265/160*D17,0))*16/100</f>
        <v>26.10385</v>
      </c>
      <c r="W17">
        <f>ROUNDDOWN(265/160*H17,0)+(265/160*H17-ROUNDDOWN(265/160*H17,0))*16/100</f>
        <v>38.02295</v>
      </c>
      <c r="X17">
        <f>ROUNDDOWN(265/160*L17,0)+(265/160*L17-ROUNDDOWN(265/160*L17,0))*16/100</f>
        <v>54.1103</v>
      </c>
      <c r="Y17">
        <f>ROUNDDOWN(265/160*P17,0)+(265/160*P17-ROUNDDOWN(265/160*P17,0))*16/100</f>
        <v>38.02295</v>
      </c>
      <c r="Z17">
        <f>ROUNDDOWN(265/160*T17,0)+(265/160*T17-ROUNDDOWN(265/160*T17,0))*16/100</f>
        <v>39.15445</v>
      </c>
    </row>
    <row r="18" spans="1:26" ht="17.25" customHeight="1">
      <c r="A18" s="885"/>
      <c r="B18" s="1017"/>
      <c r="C18" s="19" t="s">
        <v>72</v>
      </c>
      <c r="D18" s="83">
        <v>8.04</v>
      </c>
      <c r="E18" s="20" t="s">
        <v>67</v>
      </c>
      <c r="F18" s="838"/>
      <c r="G18" s="21" t="s">
        <v>332</v>
      </c>
      <c r="H18" s="324">
        <v>6.1</v>
      </c>
      <c r="I18" s="20" t="s">
        <v>323</v>
      </c>
      <c r="J18" s="890"/>
      <c r="K18" s="23" t="s">
        <v>364</v>
      </c>
      <c r="L18" s="24">
        <v>16.09</v>
      </c>
      <c r="M18" s="20" t="s">
        <v>323</v>
      </c>
      <c r="N18" s="1020"/>
      <c r="O18" s="25" t="s">
        <v>365</v>
      </c>
      <c r="P18" s="323">
        <v>1.1</v>
      </c>
      <c r="Q18" s="20" t="s">
        <v>323</v>
      </c>
      <c r="R18" s="835"/>
      <c r="S18" s="21" t="s">
        <v>75</v>
      </c>
      <c r="T18" s="86">
        <v>4.15</v>
      </c>
      <c r="U18" s="20" t="s">
        <v>68</v>
      </c>
      <c r="V18">
        <f aca="true" t="shared" si="4" ref="V18:V34">ROUNDDOWN(265/160*D18,0)+(265/160*D18-ROUNDDOWN(265/160*D18,0))*16/100</f>
        <v>13.0506</v>
      </c>
      <c r="W18">
        <f aca="true" t="shared" si="5" ref="W18:W34">ROUNDDOWN(265/160*H18,0)+(265/160*H18-ROUNDDOWN(265/160*H18,0))*16/100</f>
        <v>10.0165</v>
      </c>
      <c r="X18">
        <f aca="true" t="shared" si="6" ref="X18:X34">ROUNDDOWN(265/160*L18,0)+(265/160*L18-ROUNDDOWN(265/160*L18,0))*16/100</f>
        <v>26.10385</v>
      </c>
      <c r="Y18">
        <f aca="true" t="shared" si="7" ref="Y18:Y34">ROUNDDOWN(265/160*P18,0)+(265/160*P18-ROUNDDOWN(265/160*P18,0))*16/100</f>
        <v>1.1315</v>
      </c>
      <c r="Z18">
        <f aca="true" t="shared" si="8" ref="Z18:Z34">ROUNDDOWN(265/160*T18,0)+(265/160*T18-ROUNDDOWN(265/160*T18,0))*16/100</f>
        <v>6.13975</v>
      </c>
    </row>
    <row r="19" spans="1:26" ht="17.25" customHeight="1">
      <c r="A19" s="885"/>
      <c r="B19" s="1017"/>
      <c r="C19" s="27" t="s">
        <v>76</v>
      </c>
      <c r="D19" s="24">
        <v>3.05</v>
      </c>
      <c r="E19" s="20" t="s">
        <v>67</v>
      </c>
      <c r="F19" s="838"/>
      <c r="G19" s="21" t="s">
        <v>337</v>
      </c>
      <c r="H19" s="24">
        <v>3.05</v>
      </c>
      <c r="I19" s="20" t="s">
        <v>322</v>
      </c>
      <c r="J19" s="890"/>
      <c r="K19" s="55" t="s">
        <v>366</v>
      </c>
      <c r="L19" s="24">
        <v>8.04</v>
      </c>
      <c r="M19" s="20" t="s">
        <v>323</v>
      </c>
      <c r="N19" s="1020"/>
      <c r="O19" s="27" t="s">
        <v>367</v>
      </c>
      <c r="P19" s="24">
        <v>9.15</v>
      </c>
      <c r="Q19" s="20" t="s">
        <v>323</v>
      </c>
      <c r="R19" s="835"/>
      <c r="S19" s="21"/>
      <c r="T19" s="24"/>
      <c r="U19" s="20"/>
      <c r="V19">
        <f t="shared" si="4"/>
        <v>5.00825</v>
      </c>
      <c r="W19">
        <f t="shared" si="5"/>
        <v>5.00825</v>
      </c>
      <c r="X19">
        <f t="shared" si="6"/>
        <v>13.0506</v>
      </c>
      <c r="Y19">
        <f t="shared" si="7"/>
        <v>15.024750000000001</v>
      </c>
      <c r="Z19">
        <f t="shared" si="8"/>
        <v>0</v>
      </c>
    </row>
    <row r="20" spans="1:26" ht="17.25" customHeight="1">
      <c r="A20" s="885"/>
      <c r="B20" s="1017"/>
      <c r="C20" s="21" t="s">
        <v>77</v>
      </c>
      <c r="D20" s="24">
        <v>2</v>
      </c>
      <c r="E20" s="20" t="s">
        <v>78</v>
      </c>
      <c r="F20" s="838"/>
      <c r="G20" s="29"/>
      <c r="H20" s="30"/>
      <c r="I20" s="20"/>
      <c r="J20" s="890"/>
      <c r="K20" s="55" t="s">
        <v>337</v>
      </c>
      <c r="L20" s="301">
        <v>4.15</v>
      </c>
      <c r="M20" s="20" t="s">
        <v>323</v>
      </c>
      <c r="N20" s="1020"/>
      <c r="O20" s="21"/>
      <c r="P20" s="24"/>
      <c r="Q20" s="20"/>
      <c r="R20" s="835"/>
      <c r="S20" s="21"/>
      <c r="T20" s="103"/>
      <c r="U20" s="20"/>
      <c r="V20">
        <f t="shared" si="4"/>
        <v>3.05</v>
      </c>
      <c r="W20">
        <f t="shared" si="5"/>
        <v>0</v>
      </c>
      <c r="X20">
        <f t="shared" si="6"/>
        <v>6.13975</v>
      </c>
      <c r="Y20">
        <f t="shared" si="7"/>
        <v>0</v>
      </c>
      <c r="Z20">
        <f t="shared" si="8"/>
        <v>0</v>
      </c>
    </row>
    <row r="21" spans="1:26" ht="17.25" customHeight="1">
      <c r="A21" s="885"/>
      <c r="B21" s="1017"/>
      <c r="C21" s="21"/>
      <c r="D21" s="84"/>
      <c r="E21" s="20"/>
      <c r="F21" s="838"/>
      <c r="G21" s="29"/>
      <c r="H21" s="24"/>
      <c r="I21" s="20"/>
      <c r="J21" s="890"/>
      <c r="K21" s="55" t="s">
        <v>339</v>
      </c>
      <c r="L21" s="24">
        <v>8</v>
      </c>
      <c r="M21" s="20" t="s">
        <v>340</v>
      </c>
      <c r="N21" s="1020"/>
      <c r="O21" s="27"/>
      <c r="P21" s="84"/>
      <c r="Q21" s="20"/>
      <c r="R21" s="835"/>
      <c r="S21" s="28"/>
      <c r="T21" s="84"/>
      <c r="U21" s="20"/>
      <c r="V21">
        <f t="shared" si="4"/>
        <v>0</v>
      </c>
      <c r="W21">
        <f t="shared" si="5"/>
        <v>0</v>
      </c>
      <c r="X21">
        <f t="shared" si="6"/>
        <v>13.04</v>
      </c>
      <c r="Y21">
        <f t="shared" si="7"/>
        <v>0</v>
      </c>
      <c r="Z21">
        <f t="shared" si="8"/>
        <v>0</v>
      </c>
    </row>
    <row r="22" spans="1:26" ht="17.25" customHeight="1">
      <c r="A22" s="885"/>
      <c r="B22" s="1017"/>
      <c r="C22" s="21"/>
      <c r="D22" s="84"/>
      <c r="E22" s="31"/>
      <c r="F22" s="838"/>
      <c r="G22" s="32"/>
      <c r="H22" s="83"/>
      <c r="I22" s="31"/>
      <c r="J22" s="890"/>
      <c r="K22" s="33"/>
      <c r="L22" s="34"/>
      <c r="M22" s="31"/>
      <c r="N22" s="1020"/>
      <c r="O22" s="28"/>
      <c r="P22" s="84"/>
      <c r="Q22" s="31"/>
      <c r="R22" s="835"/>
      <c r="S22" s="28"/>
      <c r="T22" s="84"/>
      <c r="U22" s="31"/>
      <c r="V22">
        <f t="shared" si="4"/>
        <v>0</v>
      </c>
      <c r="W22">
        <f t="shared" si="5"/>
        <v>0</v>
      </c>
      <c r="X22">
        <f t="shared" si="6"/>
        <v>0</v>
      </c>
      <c r="Y22">
        <f t="shared" si="7"/>
        <v>0</v>
      </c>
      <c r="Z22">
        <f t="shared" si="8"/>
        <v>0</v>
      </c>
    </row>
    <row r="23" spans="1:26" ht="17.25" customHeight="1" thickBot="1">
      <c r="A23" s="877"/>
      <c r="B23" s="1018"/>
      <c r="C23" s="33"/>
      <c r="D23" s="85"/>
      <c r="E23" s="36"/>
      <c r="F23" s="986"/>
      <c r="G23" s="312" t="s">
        <v>368</v>
      </c>
      <c r="H23" s="313">
        <v>8</v>
      </c>
      <c r="I23" s="314" t="s">
        <v>342</v>
      </c>
      <c r="J23" s="890"/>
      <c r="K23" s="315" t="s">
        <v>369</v>
      </c>
      <c r="L23" s="316">
        <v>8</v>
      </c>
      <c r="M23" s="317" t="s">
        <v>342</v>
      </c>
      <c r="N23" s="1021"/>
      <c r="O23" s="318" t="s">
        <v>370</v>
      </c>
      <c r="P23" s="319">
        <v>5</v>
      </c>
      <c r="Q23" s="320" t="s">
        <v>320</v>
      </c>
      <c r="R23" s="1022"/>
      <c r="S23" s="321" t="s">
        <v>118</v>
      </c>
      <c r="T23" s="316">
        <v>1</v>
      </c>
      <c r="U23" s="322" t="s">
        <v>67</v>
      </c>
      <c r="V23">
        <f t="shared" si="4"/>
        <v>0</v>
      </c>
      <c r="W23">
        <f t="shared" si="5"/>
        <v>13.04</v>
      </c>
      <c r="X23">
        <f t="shared" si="6"/>
        <v>13.04</v>
      </c>
      <c r="Y23">
        <f t="shared" si="7"/>
        <v>8.045</v>
      </c>
      <c r="Z23">
        <f t="shared" si="8"/>
        <v>1.105</v>
      </c>
    </row>
    <row r="24" spans="1:26" ht="17.25" customHeight="1">
      <c r="A24" s="876" t="s">
        <v>54</v>
      </c>
      <c r="B24" s="1007" t="s">
        <v>79</v>
      </c>
      <c r="C24" s="13" t="s">
        <v>80</v>
      </c>
      <c r="D24" s="17">
        <v>16.09</v>
      </c>
      <c r="E24" s="14" t="s">
        <v>67</v>
      </c>
      <c r="F24" s="1010" t="s">
        <v>479</v>
      </c>
      <c r="G24" s="735" t="s">
        <v>439</v>
      </c>
      <c r="H24" s="736">
        <v>45</v>
      </c>
      <c r="I24" s="685" t="s">
        <v>416</v>
      </c>
      <c r="J24" s="1000" t="s">
        <v>468</v>
      </c>
      <c r="K24" s="18" t="s">
        <v>468</v>
      </c>
      <c r="L24" s="17">
        <v>262</v>
      </c>
      <c r="M24" s="14" t="s">
        <v>82</v>
      </c>
      <c r="N24" s="1013" t="s">
        <v>83</v>
      </c>
      <c r="O24" s="43" t="s">
        <v>84</v>
      </c>
      <c r="P24" s="34">
        <v>19.14</v>
      </c>
      <c r="Q24" s="14" t="s">
        <v>68</v>
      </c>
      <c r="R24" s="1013" t="s">
        <v>85</v>
      </c>
      <c r="S24" s="44" t="s">
        <v>86</v>
      </c>
      <c r="T24" s="104">
        <v>16.09</v>
      </c>
      <c r="U24" s="14" t="s">
        <v>68</v>
      </c>
      <c r="V24">
        <f t="shared" si="4"/>
        <v>26.10385</v>
      </c>
      <c r="W24">
        <f t="shared" si="5"/>
        <v>74.085</v>
      </c>
      <c r="X24">
        <f t="shared" si="6"/>
        <v>433.15</v>
      </c>
      <c r="Y24">
        <f t="shared" si="7"/>
        <v>31.1121</v>
      </c>
      <c r="Z24">
        <f t="shared" si="8"/>
        <v>26.10385</v>
      </c>
    </row>
    <row r="25" spans="1:26" ht="17.25" customHeight="1">
      <c r="A25" s="885"/>
      <c r="B25" s="1008"/>
      <c r="C25" s="25" t="s">
        <v>87</v>
      </c>
      <c r="D25" s="24">
        <v>8.04</v>
      </c>
      <c r="E25" s="20" t="s">
        <v>67</v>
      </c>
      <c r="F25" s="896"/>
      <c r="G25" s="737" t="s">
        <v>508</v>
      </c>
      <c r="H25" s="688">
        <v>46</v>
      </c>
      <c r="I25" s="687" t="s">
        <v>416</v>
      </c>
      <c r="J25" s="1001"/>
      <c r="K25" s="21"/>
      <c r="L25" s="24"/>
      <c r="M25" s="20"/>
      <c r="N25" s="1014"/>
      <c r="O25" s="32" t="s">
        <v>88</v>
      </c>
      <c r="P25" s="24">
        <v>3.05</v>
      </c>
      <c r="Q25" s="20" t="s">
        <v>68</v>
      </c>
      <c r="R25" s="1014"/>
      <c r="S25" s="32" t="s">
        <v>89</v>
      </c>
      <c r="T25" s="83">
        <v>4.15</v>
      </c>
      <c r="U25" s="20" t="s">
        <v>68</v>
      </c>
      <c r="V25">
        <f t="shared" si="4"/>
        <v>13.0506</v>
      </c>
      <c r="W25">
        <f t="shared" si="5"/>
        <v>76.03</v>
      </c>
      <c r="X25">
        <f t="shared" si="6"/>
        <v>0</v>
      </c>
      <c r="Y25">
        <f t="shared" si="7"/>
        <v>5.00825</v>
      </c>
      <c r="Z25">
        <f t="shared" si="8"/>
        <v>6.13975</v>
      </c>
    </row>
    <row r="26" spans="1:26" ht="17.25" customHeight="1">
      <c r="A26" s="885"/>
      <c r="B26" s="1008"/>
      <c r="C26" s="25" t="s">
        <v>90</v>
      </c>
      <c r="D26" s="323">
        <v>1.1</v>
      </c>
      <c r="E26" s="20" t="s">
        <v>67</v>
      </c>
      <c r="F26" s="896"/>
      <c r="G26" s="738" t="s">
        <v>80</v>
      </c>
      <c r="H26" s="619">
        <v>25</v>
      </c>
      <c r="I26" s="687" t="s">
        <v>67</v>
      </c>
      <c r="J26" s="1001"/>
      <c r="K26" s="28"/>
      <c r="L26" s="24"/>
      <c r="M26" s="20"/>
      <c r="N26" s="1014"/>
      <c r="O26" s="45" t="s">
        <v>92</v>
      </c>
      <c r="P26" s="24">
        <v>3.05</v>
      </c>
      <c r="Q26" s="20" t="s">
        <v>68</v>
      </c>
      <c r="R26" s="1014"/>
      <c r="S26" s="45" t="s">
        <v>93</v>
      </c>
      <c r="T26" s="30">
        <v>4.15</v>
      </c>
      <c r="U26" s="20" t="s">
        <v>68</v>
      </c>
      <c r="V26">
        <f t="shared" si="4"/>
        <v>1.1315</v>
      </c>
      <c r="W26">
        <f t="shared" si="5"/>
        <v>41.065</v>
      </c>
      <c r="X26">
        <f t="shared" si="6"/>
        <v>0</v>
      </c>
      <c r="Y26">
        <f t="shared" si="7"/>
        <v>5.00825</v>
      </c>
      <c r="Z26">
        <f t="shared" si="8"/>
        <v>6.13975</v>
      </c>
    </row>
    <row r="27" spans="1:26" ht="17.25" customHeight="1">
      <c r="A27" s="885"/>
      <c r="B27" s="1008"/>
      <c r="C27" s="46" t="s">
        <v>94</v>
      </c>
      <c r="D27" s="86">
        <v>3.05</v>
      </c>
      <c r="E27" s="20" t="s">
        <v>67</v>
      </c>
      <c r="F27" s="896"/>
      <c r="G27" s="622"/>
      <c r="H27" s="739"/>
      <c r="I27" s="687"/>
      <c r="J27" s="1001"/>
      <c r="K27" s="21"/>
      <c r="L27" s="24"/>
      <c r="M27" s="20"/>
      <c r="N27" s="1014"/>
      <c r="O27" s="21" t="s">
        <v>76</v>
      </c>
      <c r="P27" s="323">
        <v>1.1</v>
      </c>
      <c r="Q27" s="20" t="s">
        <v>68</v>
      </c>
      <c r="R27" s="1014"/>
      <c r="S27" s="21" t="s">
        <v>76</v>
      </c>
      <c r="T27" s="24">
        <v>3.05</v>
      </c>
      <c r="U27" s="20" t="s">
        <v>68</v>
      </c>
      <c r="V27">
        <f t="shared" si="4"/>
        <v>5.00825</v>
      </c>
      <c r="W27">
        <f t="shared" si="5"/>
        <v>0</v>
      </c>
      <c r="X27">
        <f t="shared" si="6"/>
        <v>0</v>
      </c>
      <c r="Y27">
        <f t="shared" si="7"/>
        <v>1.1315</v>
      </c>
      <c r="Z27">
        <f t="shared" si="8"/>
        <v>5.00825</v>
      </c>
    </row>
    <row r="28" spans="1:26" ht="17.25" customHeight="1" thickBot="1">
      <c r="A28" s="877"/>
      <c r="B28" s="1009"/>
      <c r="C28" s="47" t="s">
        <v>95</v>
      </c>
      <c r="D28" s="323">
        <v>1.1</v>
      </c>
      <c r="E28" s="48" t="s">
        <v>67</v>
      </c>
      <c r="F28" s="897"/>
      <c r="G28" s="740"/>
      <c r="H28" s="741"/>
      <c r="I28" s="734"/>
      <c r="J28" s="1002"/>
      <c r="K28" s="52"/>
      <c r="L28" s="40"/>
      <c r="M28" s="119"/>
      <c r="N28" s="1015"/>
      <c r="O28" s="53"/>
      <c r="P28" s="50"/>
      <c r="Q28" s="54"/>
      <c r="R28" s="1015"/>
      <c r="S28" s="53" t="s">
        <v>96</v>
      </c>
      <c r="T28" s="24">
        <v>3.05</v>
      </c>
      <c r="U28" s="54" t="s">
        <v>67</v>
      </c>
      <c r="V28">
        <f t="shared" si="4"/>
        <v>1.1315</v>
      </c>
      <c r="W28">
        <f t="shared" si="5"/>
        <v>0</v>
      </c>
      <c r="X28">
        <f t="shared" si="6"/>
        <v>0</v>
      </c>
      <c r="Y28">
        <f t="shared" si="7"/>
        <v>0</v>
      </c>
      <c r="Z28">
        <f t="shared" si="8"/>
        <v>5.00825</v>
      </c>
    </row>
    <row r="29" spans="1:26" ht="17.25" customHeight="1" thickBot="1">
      <c r="A29" s="177" t="s">
        <v>55</v>
      </c>
      <c r="B29" s="178" t="s">
        <v>56</v>
      </c>
      <c r="C29" s="179" t="s">
        <v>55</v>
      </c>
      <c r="D29" s="306">
        <v>29.13</v>
      </c>
      <c r="E29" s="180" t="s">
        <v>53</v>
      </c>
      <c r="F29" s="145" t="s">
        <v>56</v>
      </c>
      <c r="G29" s="994" t="s">
        <v>57</v>
      </c>
      <c r="H29" s="995"/>
      <c r="I29" s="996"/>
      <c r="J29" s="181" t="s">
        <v>55</v>
      </c>
      <c r="K29" s="179" t="s">
        <v>55</v>
      </c>
      <c r="L29" s="306">
        <v>29.13</v>
      </c>
      <c r="M29" s="180" t="s">
        <v>53</v>
      </c>
      <c r="N29" s="145" t="s">
        <v>56</v>
      </c>
      <c r="O29" s="994" t="s">
        <v>57</v>
      </c>
      <c r="P29" s="995"/>
      <c r="Q29" s="996"/>
      <c r="R29" s="178" t="s">
        <v>56</v>
      </c>
      <c r="S29" s="179" t="s">
        <v>55</v>
      </c>
      <c r="T29" s="306">
        <v>29.13</v>
      </c>
      <c r="U29" s="180" t="s">
        <v>53</v>
      </c>
      <c r="V29">
        <f t="shared" si="4"/>
        <v>48.03945</v>
      </c>
      <c r="W29">
        <f t="shared" si="5"/>
        <v>0</v>
      </c>
      <c r="X29">
        <f t="shared" si="6"/>
        <v>48.03945</v>
      </c>
      <c r="Y29">
        <f t="shared" si="7"/>
        <v>0</v>
      </c>
      <c r="Z29">
        <f t="shared" si="8"/>
        <v>48.03945</v>
      </c>
    </row>
    <row r="30" spans="1:26" ht="17.25" customHeight="1">
      <c r="A30" s="885" t="s">
        <v>58</v>
      </c>
      <c r="B30" s="840" t="s">
        <v>97</v>
      </c>
      <c r="C30" s="64" t="s">
        <v>98</v>
      </c>
      <c r="D30" s="88">
        <v>3</v>
      </c>
      <c r="E30" s="20" t="s">
        <v>99</v>
      </c>
      <c r="F30" s="976" t="s">
        <v>100</v>
      </c>
      <c r="G30" s="65" t="s">
        <v>101</v>
      </c>
      <c r="H30" s="96">
        <v>4.15</v>
      </c>
      <c r="I30" s="20" t="s">
        <v>68</v>
      </c>
      <c r="J30" s="886" t="s">
        <v>102</v>
      </c>
      <c r="K30" s="64" t="s">
        <v>86</v>
      </c>
      <c r="L30" s="82">
        <v>16.09</v>
      </c>
      <c r="M30" s="20" t="s">
        <v>68</v>
      </c>
      <c r="N30" s="990" t="s">
        <v>103</v>
      </c>
      <c r="O30" s="65" t="s">
        <v>104</v>
      </c>
      <c r="P30" s="96">
        <v>257</v>
      </c>
      <c r="Q30" s="20" t="s">
        <v>105</v>
      </c>
      <c r="R30" s="840" t="s">
        <v>106</v>
      </c>
      <c r="S30" s="64" t="s">
        <v>107</v>
      </c>
      <c r="T30" s="323">
        <v>1.1</v>
      </c>
      <c r="U30" s="20" t="s">
        <v>68</v>
      </c>
      <c r="V30">
        <f t="shared" si="4"/>
        <v>4.155</v>
      </c>
      <c r="W30">
        <f t="shared" si="5"/>
        <v>6.13975</v>
      </c>
      <c r="X30">
        <f t="shared" si="6"/>
        <v>26.10385</v>
      </c>
      <c r="Y30">
        <f t="shared" si="7"/>
        <v>425.105</v>
      </c>
      <c r="Z30">
        <f t="shared" si="8"/>
        <v>1.1315</v>
      </c>
    </row>
    <row r="31" spans="1:26" ht="17.25" customHeight="1">
      <c r="A31" s="885"/>
      <c r="B31" s="840"/>
      <c r="C31" s="25" t="s">
        <v>108</v>
      </c>
      <c r="D31" s="89">
        <v>9.15</v>
      </c>
      <c r="E31" s="20" t="s">
        <v>67</v>
      </c>
      <c r="F31" s="977"/>
      <c r="G31" s="21" t="s">
        <v>109</v>
      </c>
      <c r="H31" s="24">
        <v>3.05</v>
      </c>
      <c r="I31" s="20" t="s">
        <v>68</v>
      </c>
      <c r="J31" s="887"/>
      <c r="K31" s="25" t="s">
        <v>110</v>
      </c>
      <c r="L31" s="301">
        <v>4.15</v>
      </c>
      <c r="M31" s="20" t="s">
        <v>68</v>
      </c>
      <c r="N31" s="991"/>
      <c r="O31" s="21" t="s">
        <v>111</v>
      </c>
      <c r="P31" s="323">
        <v>1.1</v>
      </c>
      <c r="Q31" s="20" t="s">
        <v>68</v>
      </c>
      <c r="R31" s="840"/>
      <c r="S31" s="25" t="s">
        <v>72</v>
      </c>
      <c r="T31" s="89">
        <v>4.15</v>
      </c>
      <c r="U31" s="20" t="s">
        <v>68</v>
      </c>
      <c r="V31">
        <f t="shared" si="4"/>
        <v>15.024750000000001</v>
      </c>
      <c r="W31">
        <f t="shared" si="5"/>
        <v>5.00825</v>
      </c>
      <c r="X31">
        <f t="shared" si="6"/>
        <v>6.13975</v>
      </c>
      <c r="Y31">
        <f t="shared" si="7"/>
        <v>1.1315</v>
      </c>
      <c r="Z31">
        <f t="shared" si="8"/>
        <v>6.13975</v>
      </c>
    </row>
    <row r="32" spans="1:26" ht="17.25" customHeight="1">
      <c r="A32" s="885"/>
      <c r="B32" s="840"/>
      <c r="C32" s="25"/>
      <c r="D32" s="90"/>
      <c r="E32" s="20"/>
      <c r="F32" s="977"/>
      <c r="G32" s="21" t="s">
        <v>112</v>
      </c>
      <c r="H32" s="97">
        <v>6</v>
      </c>
      <c r="I32" s="22" t="s">
        <v>113</v>
      </c>
      <c r="J32" s="887"/>
      <c r="K32" s="56" t="s">
        <v>114</v>
      </c>
      <c r="L32" s="323">
        <v>1.1</v>
      </c>
      <c r="M32" s="20" t="s">
        <v>67</v>
      </c>
      <c r="N32" s="991"/>
      <c r="O32" s="21" t="s">
        <v>109</v>
      </c>
      <c r="P32" s="24">
        <v>3.05</v>
      </c>
      <c r="Q32" s="26" t="s">
        <v>68</v>
      </c>
      <c r="R32" s="840"/>
      <c r="S32" s="25" t="s">
        <v>74</v>
      </c>
      <c r="T32" s="90">
        <v>8.04</v>
      </c>
      <c r="U32" s="20" t="s">
        <v>67</v>
      </c>
      <c r="V32">
        <f t="shared" si="4"/>
        <v>0</v>
      </c>
      <c r="W32">
        <f t="shared" si="5"/>
        <v>9.15</v>
      </c>
      <c r="X32">
        <f t="shared" si="6"/>
        <v>1.1315</v>
      </c>
      <c r="Y32">
        <f t="shared" si="7"/>
        <v>5.00825</v>
      </c>
      <c r="Z32">
        <f t="shared" si="8"/>
        <v>13.0506</v>
      </c>
    </row>
    <row r="33" spans="1:26" ht="17.25" customHeight="1">
      <c r="A33" s="885"/>
      <c r="B33" s="840"/>
      <c r="C33" s="56"/>
      <c r="D33" s="99"/>
      <c r="E33" s="20"/>
      <c r="F33" s="978"/>
      <c r="G33" s="33"/>
      <c r="H33" s="120"/>
      <c r="I33" s="22"/>
      <c r="J33" s="887"/>
      <c r="K33" s="56"/>
      <c r="L33" s="99"/>
      <c r="M33" s="20"/>
      <c r="N33" s="992"/>
      <c r="O33" s="33"/>
      <c r="P33" s="34"/>
      <c r="Q33" s="37"/>
      <c r="R33" s="840"/>
      <c r="S33" s="56" t="s">
        <v>109</v>
      </c>
      <c r="T33" s="24">
        <v>3.05</v>
      </c>
      <c r="U33" s="20" t="s">
        <v>67</v>
      </c>
      <c r="V33">
        <f t="shared" si="4"/>
        <v>0</v>
      </c>
      <c r="W33">
        <f t="shared" si="5"/>
        <v>0</v>
      </c>
      <c r="X33">
        <f t="shared" si="6"/>
        <v>0</v>
      </c>
      <c r="Y33">
        <f t="shared" si="7"/>
        <v>0</v>
      </c>
      <c r="Z33">
        <f t="shared" si="8"/>
        <v>5.00825</v>
      </c>
    </row>
    <row r="34" spans="1:26" ht="17.25" customHeight="1" thickBot="1">
      <c r="A34" s="877"/>
      <c r="B34" s="841"/>
      <c r="C34" s="52"/>
      <c r="D34" s="91"/>
      <c r="E34" s="58"/>
      <c r="F34" s="979"/>
      <c r="G34" s="57"/>
      <c r="H34" s="91"/>
      <c r="I34" s="51"/>
      <c r="J34" s="888"/>
      <c r="K34" s="59"/>
      <c r="L34" s="100"/>
      <c r="M34" s="48"/>
      <c r="N34" s="993"/>
      <c r="O34" s="52"/>
      <c r="P34" s="40"/>
      <c r="Q34" s="41"/>
      <c r="R34" s="841"/>
      <c r="S34" s="52" t="s">
        <v>115</v>
      </c>
      <c r="T34" s="40">
        <v>2</v>
      </c>
      <c r="U34" s="48" t="s">
        <v>116</v>
      </c>
      <c r="V34">
        <f t="shared" si="4"/>
        <v>0</v>
      </c>
      <c r="W34">
        <f t="shared" si="5"/>
        <v>0</v>
      </c>
      <c r="X34">
        <f t="shared" si="6"/>
        <v>0</v>
      </c>
      <c r="Y34">
        <f t="shared" si="7"/>
        <v>0</v>
      </c>
      <c r="Z34">
        <f t="shared" si="8"/>
        <v>3.05</v>
      </c>
    </row>
    <row r="35" spans="1:21" ht="17.25" customHeight="1" thickBot="1">
      <c r="A35" s="911" t="s">
        <v>43</v>
      </c>
      <c r="B35" s="155" t="s">
        <v>44</v>
      </c>
      <c r="C35" s="156" t="s">
        <v>45</v>
      </c>
      <c r="D35" s="305">
        <v>1</v>
      </c>
      <c r="E35" s="157" t="s">
        <v>15</v>
      </c>
      <c r="F35" s="151" t="s">
        <v>40</v>
      </c>
      <c r="G35" s="152" t="s">
        <v>41</v>
      </c>
      <c r="H35" s="305">
        <v>262</v>
      </c>
      <c r="I35" s="154" t="s">
        <v>42</v>
      </c>
      <c r="J35" s="326" t="s">
        <v>187</v>
      </c>
      <c r="K35" s="327" t="s">
        <v>188</v>
      </c>
      <c r="L35" s="328">
        <v>220</v>
      </c>
      <c r="M35" s="329" t="s">
        <v>189</v>
      </c>
      <c r="N35" s="151" t="s">
        <v>40</v>
      </c>
      <c r="O35" s="152" t="s">
        <v>41</v>
      </c>
      <c r="P35" s="305">
        <v>262</v>
      </c>
      <c r="Q35" s="154" t="s">
        <v>42</v>
      </c>
      <c r="R35" s="151"/>
      <c r="S35" s="152"/>
      <c r="T35" s="153"/>
      <c r="U35" s="154"/>
    </row>
    <row r="36" spans="1:21" ht="17.25" customHeight="1" thickBot="1">
      <c r="A36" s="912"/>
      <c r="B36" s="913" t="s">
        <v>211</v>
      </c>
      <c r="C36" s="914"/>
      <c r="D36" s="332">
        <v>200</v>
      </c>
      <c r="E36" s="333" t="s">
        <v>189</v>
      </c>
      <c r="F36" s="913" t="s">
        <v>211</v>
      </c>
      <c r="G36" s="914"/>
      <c r="H36" s="332">
        <v>200</v>
      </c>
      <c r="I36" s="333" t="s">
        <v>189</v>
      </c>
      <c r="J36" s="151"/>
      <c r="K36" s="330"/>
      <c r="L36" s="153"/>
      <c r="M36" s="331"/>
      <c r="N36" s="913" t="s">
        <v>211</v>
      </c>
      <c r="O36" s="914"/>
      <c r="P36" s="332">
        <v>200</v>
      </c>
      <c r="Q36" s="333" t="s">
        <v>189</v>
      </c>
      <c r="R36" s="151"/>
      <c r="S36" s="152"/>
      <c r="T36" s="153"/>
      <c r="U36" s="154"/>
    </row>
    <row r="37" spans="1:21" ht="17.25" customHeight="1">
      <c r="A37" s="878" t="s">
        <v>13</v>
      </c>
      <c r="B37" s="67" t="s">
        <v>17</v>
      </c>
      <c r="C37" s="68" t="s">
        <v>16</v>
      </c>
      <c r="D37" s="92" t="s">
        <v>18</v>
      </c>
      <c r="E37" s="69" t="s">
        <v>20</v>
      </c>
      <c r="F37" s="67" t="s">
        <v>17</v>
      </c>
      <c r="G37" s="68" t="s">
        <v>16</v>
      </c>
      <c r="H37" s="92" t="s">
        <v>18</v>
      </c>
      <c r="I37" s="69" t="s">
        <v>20</v>
      </c>
      <c r="J37" s="67" t="s">
        <v>17</v>
      </c>
      <c r="K37" s="68" t="s">
        <v>16</v>
      </c>
      <c r="L37" s="92" t="s">
        <v>18</v>
      </c>
      <c r="M37" s="69" t="s">
        <v>20</v>
      </c>
      <c r="N37" s="67" t="s">
        <v>17</v>
      </c>
      <c r="O37" s="68" t="s">
        <v>16</v>
      </c>
      <c r="P37" s="92" t="s">
        <v>18</v>
      </c>
      <c r="Q37" s="69" t="s">
        <v>20</v>
      </c>
      <c r="R37" s="67" t="s">
        <v>17</v>
      </c>
      <c r="S37" s="68" t="s">
        <v>16</v>
      </c>
      <c r="T37" s="92" t="s">
        <v>18</v>
      </c>
      <c r="U37" s="69" t="s">
        <v>20</v>
      </c>
    </row>
    <row r="38" spans="1:21" ht="15.75" customHeight="1">
      <c r="A38" s="853"/>
      <c r="B38" s="9">
        <v>6.8</v>
      </c>
      <c r="C38" s="3">
        <v>1.8</v>
      </c>
      <c r="D38" s="93">
        <v>2.4</v>
      </c>
      <c r="E38" s="10">
        <v>2</v>
      </c>
      <c r="F38" s="9">
        <v>6.9</v>
      </c>
      <c r="G38" s="3">
        <v>2</v>
      </c>
      <c r="H38" s="93">
        <v>2.7</v>
      </c>
      <c r="I38" s="10">
        <v>1.9</v>
      </c>
      <c r="J38" s="9">
        <v>6.9</v>
      </c>
      <c r="K38" s="3">
        <v>2</v>
      </c>
      <c r="L38" s="93">
        <v>2.3</v>
      </c>
      <c r="M38" s="10">
        <v>2</v>
      </c>
      <c r="N38" s="9">
        <v>6.6</v>
      </c>
      <c r="O38" s="3">
        <v>2.1</v>
      </c>
      <c r="P38" s="93">
        <v>2.5</v>
      </c>
      <c r="Q38" s="10">
        <v>1.6</v>
      </c>
      <c r="R38" s="9">
        <v>6.3</v>
      </c>
      <c r="S38" s="3">
        <v>2</v>
      </c>
      <c r="T38" s="93">
        <v>2.6</v>
      </c>
      <c r="U38" s="10">
        <v>2</v>
      </c>
    </row>
    <row r="39" spans="1:21" ht="17.25" thickBot="1">
      <c r="A39" s="854"/>
      <c r="B39" s="62" t="s">
        <v>6</v>
      </c>
      <c r="C39" s="114"/>
      <c r="D39" s="94" t="s">
        <v>19</v>
      </c>
      <c r="E39" s="115">
        <f>B38*70+C38*70+D38*45+E38*25+C39*60</f>
        <v>760</v>
      </c>
      <c r="F39" s="62" t="s">
        <v>6</v>
      </c>
      <c r="G39" s="114">
        <v>1</v>
      </c>
      <c r="H39" s="94" t="s">
        <v>19</v>
      </c>
      <c r="I39" s="116">
        <f>F38*70+G38*70+H38*45+I38*25+G39*60</f>
        <v>852</v>
      </c>
      <c r="J39" s="62" t="s">
        <v>6</v>
      </c>
      <c r="K39" s="114"/>
      <c r="L39" s="94" t="s">
        <v>19</v>
      </c>
      <c r="M39" s="116">
        <f>J38*70+K38*70+L38*45+M38*25+K39*60</f>
        <v>776.5</v>
      </c>
      <c r="N39" s="62" t="s">
        <v>6</v>
      </c>
      <c r="O39" s="114">
        <v>1</v>
      </c>
      <c r="P39" s="94" t="s">
        <v>19</v>
      </c>
      <c r="Q39" s="116">
        <f>N38*70+O38*70+P38*45+Q38*25+O39*60</f>
        <v>821.5</v>
      </c>
      <c r="R39" s="62" t="s">
        <v>6</v>
      </c>
      <c r="S39" s="114"/>
      <c r="T39" s="94" t="s">
        <v>19</v>
      </c>
      <c r="U39" s="116">
        <f>R38*70+S38*70+T38*45+U38*25+S39*60</f>
        <v>748</v>
      </c>
    </row>
    <row r="40" spans="1:21" ht="6.75" customHeight="1" thickBot="1">
      <c r="A40" s="122"/>
      <c r="B40" s="123"/>
      <c r="C40" s="124"/>
      <c r="D40" s="125"/>
      <c r="E40" s="124"/>
      <c r="F40" s="123"/>
      <c r="G40" s="124"/>
      <c r="H40" s="125"/>
      <c r="I40" s="124"/>
      <c r="J40" s="123"/>
      <c r="K40" s="124"/>
      <c r="L40" s="125"/>
      <c r="M40" s="124"/>
      <c r="N40" s="123"/>
      <c r="O40" s="124"/>
      <c r="P40" s="125"/>
      <c r="Q40" s="124"/>
      <c r="R40" s="123"/>
      <c r="S40" s="124"/>
      <c r="T40" s="125"/>
      <c r="U40" s="126"/>
    </row>
    <row r="41" spans="1:21" ht="25.5" customHeight="1" thickBot="1">
      <c r="A41" s="146"/>
      <c r="B41" s="1006" t="s">
        <v>37</v>
      </c>
      <c r="C41" s="1006"/>
      <c r="D41" s="149"/>
      <c r="E41" s="148"/>
      <c r="F41" s="147"/>
      <c r="G41" s="148"/>
      <c r="H41" s="149"/>
      <c r="I41" s="148"/>
      <c r="J41" s="147"/>
      <c r="K41" s="148"/>
      <c r="L41" s="149"/>
      <c r="M41" s="148"/>
      <c r="N41" s="147"/>
      <c r="O41" s="148"/>
      <c r="P41" s="149"/>
      <c r="Q41" s="148"/>
      <c r="R41" s="147"/>
      <c r="S41" s="148"/>
      <c r="T41" s="149"/>
      <c r="U41" s="150"/>
    </row>
    <row r="42" spans="1:21" ht="16.5">
      <c r="A42" s="878" t="s">
        <v>14</v>
      </c>
      <c r="B42" s="867" t="str">
        <f>B2</f>
        <v>5月11日</v>
      </c>
      <c r="C42" s="868"/>
      <c r="D42" s="868"/>
      <c r="E42" s="869"/>
      <c r="F42" s="867" t="str">
        <f>F2</f>
        <v>5月12日</v>
      </c>
      <c r="G42" s="868"/>
      <c r="H42" s="868"/>
      <c r="I42" s="869"/>
      <c r="J42" s="867" t="str">
        <f>J2</f>
        <v>5月13日</v>
      </c>
      <c r="K42" s="868"/>
      <c r="L42" s="868"/>
      <c r="M42" s="869"/>
      <c r="N42" s="963" t="str">
        <f>N2</f>
        <v>5月14日</v>
      </c>
      <c r="O42" s="868"/>
      <c r="P42" s="868"/>
      <c r="Q42" s="869"/>
      <c r="R42" s="867" t="str">
        <f>R2</f>
        <v>5月15日</v>
      </c>
      <c r="S42" s="868"/>
      <c r="T42" s="868"/>
      <c r="U42" s="869"/>
    </row>
    <row r="43" spans="1:21" ht="17.25" thickBot="1">
      <c r="A43" s="854"/>
      <c r="B43" s="872" t="s">
        <v>7</v>
      </c>
      <c r="C43" s="872"/>
      <c r="D43" s="872"/>
      <c r="E43" s="873"/>
      <c r="F43" s="872" t="s">
        <v>8</v>
      </c>
      <c r="G43" s="872"/>
      <c r="H43" s="872"/>
      <c r="I43" s="873"/>
      <c r="J43" s="872" t="s">
        <v>9</v>
      </c>
      <c r="K43" s="872"/>
      <c r="L43" s="872"/>
      <c r="M43" s="873"/>
      <c r="N43" s="997" t="s">
        <v>10</v>
      </c>
      <c r="O43" s="998"/>
      <c r="P43" s="998"/>
      <c r="Q43" s="999"/>
      <c r="R43" s="872" t="s">
        <v>11</v>
      </c>
      <c r="S43" s="872"/>
      <c r="T43" s="872"/>
      <c r="U43" s="873"/>
    </row>
    <row r="44" spans="1:21" ht="17.25">
      <c r="A44" s="878" t="s">
        <v>29</v>
      </c>
      <c r="B44" s="11" t="s">
        <v>38</v>
      </c>
      <c r="C44" s="1">
        <v>92</v>
      </c>
      <c r="D44" s="80" t="s">
        <v>39</v>
      </c>
      <c r="E44" s="5">
        <v>2</v>
      </c>
      <c r="F44" s="4" t="s">
        <v>38</v>
      </c>
      <c r="G44" s="1">
        <v>92</v>
      </c>
      <c r="H44" s="80" t="s">
        <v>39</v>
      </c>
      <c r="I44" s="5">
        <v>2</v>
      </c>
      <c r="J44" s="4" t="s">
        <v>38</v>
      </c>
      <c r="K44" s="1">
        <v>92</v>
      </c>
      <c r="L44" s="80" t="s">
        <v>39</v>
      </c>
      <c r="M44" s="5">
        <v>2</v>
      </c>
      <c r="N44" s="4" t="s">
        <v>38</v>
      </c>
      <c r="O44" s="1">
        <v>92</v>
      </c>
      <c r="P44" s="80" t="s">
        <v>39</v>
      </c>
      <c r="Q44" s="5">
        <v>2</v>
      </c>
      <c r="R44" s="842" t="s">
        <v>46</v>
      </c>
      <c r="S44" s="843"/>
      <c r="T44" s="843"/>
      <c r="U44" s="844"/>
    </row>
    <row r="45" spans="1:38" ht="15.75" customHeight="1" thickBot="1">
      <c r="A45" s="854"/>
      <c r="B45" s="63" t="s">
        <v>30</v>
      </c>
      <c r="C45" s="2" t="s">
        <v>1</v>
      </c>
      <c r="D45" s="81" t="s">
        <v>31</v>
      </c>
      <c r="E45" s="7" t="s">
        <v>32</v>
      </c>
      <c r="F45" s="6" t="s">
        <v>0</v>
      </c>
      <c r="G45" s="2" t="s">
        <v>1</v>
      </c>
      <c r="H45" s="81" t="s">
        <v>31</v>
      </c>
      <c r="I45" s="7" t="s">
        <v>32</v>
      </c>
      <c r="J45" s="6" t="s">
        <v>0</v>
      </c>
      <c r="K45" s="2" t="s">
        <v>1</v>
      </c>
      <c r="L45" s="81" t="s">
        <v>31</v>
      </c>
      <c r="M45" s="7" t="s">
        <v>32</v>
      </c>
      <c r="N45" s="6" t="s">
        <v>0</v>
      </c>
      <c r="O45" s="2" t="s">
        <v>1</v>
      </c>
      <c r="P45" s="81" t="s">
        <v>31</v>
      </c>
      <c r="Q45" s="7" t="s">
        <v>32</v>
      </c>
      <c r="R45" s="845"/>
      <c r="S45" s="846"/>
      <c r="T45" s="846"/>
      <c r="U45" s="847"/>
      <c r="W45" s="335"/>
      <c r="X45" s="336"/>
      <c r="Y45" s="336"/>
      <c r="Z45" s="336"/>
      <c r="AA45" s="335"/>
      <c r="AB45" s="336"/>
      <c r="AC45" s="338"/>
      <c r="AD45" s="336"/>
      <c r="AE45" s="335"/>
      <c r="AF45" s="343"/>
      <c r="AG45" s="343"/>
      <c r="AH45" s="336"/>
      <c r="AI45" s="335"/>
      <c r="AJ45" s="336"/>
      <c r="AK45" s="336"/>
      <c r="AL45" s="336"/>
    </row>
    <row r="46" spans="1:38" s="144" customFormat="1" ht="16.5" customHeight="1" thickBot="1">
      <c r="A46" s="131" t="s">
        <v>34</v>
      </c>
      <c r="B46" s="132" t="s">
        <v>2</v>
      </c>
      <c r="C46" s="133" t="s">
        <v>218</v>
      </c>
      <c r="D46" s="127"/>
      <c r="E46" s="134"/>
      <c r="F46" s="135" t="s">
        <v>2</v>
      </c>
      <c r="G46" s="136" t="s">
        <v>218</v>
      </c>
      <c r="H46" s="128"/>
      <c r="I46" s="137"/>
      <c r="J46" s="135" t="s">
        <v>2</v>
      </c>
      <c r="K46" s="136" t="s">
        <v>60</v>
      </c>
      <c r="L46" s="129"/>
      <c r="M46" s="137"/>
      <c r="N46" s="526" t="s">
        <v>2</v>
      </c>
      <c r="O46" s="527"/>
      <c r="P46" s="130"/>
      <c r="Q46" s="143"/>
      <c r="R46" s="845"/>
      <c r="S46" s="846"/>
      <c r="T46" s="846"/>
      <c r="U46" s="847"/>
      <c r="W46" s="335"/>
      <c r="X46" s="336"/>
      <c r="Y46" s="336"/>
      <c r="Z46" s="336"/>
      <c r="AA46" s="335"/>
      <c r="AB46" s="336"/>
      <c r="AC46" s="338"/>
      <c r="AD46" s="336"/>
      <c r="AE46" s="335"/>
      <c r="AF46" s="343"/>
      <c r="AG46" s="343"/>
      <c r="AH46" s="336"/>
      <c r="AI46" s="335"/>
      <c r="AJ46" s="336"/>
      <c r="AK46" s="336"/>
      <c r="AL46" s="336"/>
    </row>
    <row r="47" spans="1:38" ht="17.25" customHeight="1">
      <c r="A47" s="876" t="s">
        <v>25</v>
      </c>
      <c r="B47" s="948" t="s">
        <v>480</v>
      </c>
      <c r="C47" s="709" t="s">
        <v>498</v>
      </c>
      <c r="D47" s="710">
        <v>3.05</v>
      </c>
      <c r="E47" s="711" t="s">
        <v>15</v>
      </c>
      <c r="F47" s="985" t="s">
        <v>222</v>
      </c>
      <c r="G47" s="15" t="s">
        <v>223</v>
      </c>
      <c r="H47" s="449">
        <v>94</v>
      </c>
      <c r="I47" s="14" t="s">
        <v>225</v>
      </c>
      <c r="J47" s="889" t="s">
        <v>226</v>
      </c>
      <c r="K47" s="118" t="s">
        <v>227</v>
      </c>
      <c r="L47" s="17">
        <v>7.14</v>
      </c>
      <c r="M47" s="14" t="s">
        <v>67</v>
      </c>
      <c r="N47" s="1011" t="s">
        <v>420</v>
      </c>
      <c r="O47" s="458" t="s">
        <v>382</v>
      </c>
      <c r="P47" s="460">
        <v>1</v>
      </c>
      <c r="Q47" s="525" t="s">
        <v>78</v>
      </c>
      <c r="R47" s="845"/>
      <c r="S47" s="846"/>
      <c r="T47" s="846"/>
      <c r="U47" s="847"/>
      <c r="V47">
        <f>ROUNDDOWN(60/50*D47,0)+(60/50*D47-ROUNDDOWN(60/50*D47,0))*16/100</f>
        <v>3.1056</v>
      </c>
      <c r="W47" t="e">
        <f>ROUNDDOWN(60/50*E47,0)+(60/50*E47-ROUNDDOWN(60/50*E47,0))*16/100</f>
        <v>#VALUE!</v>
      </c>
      <c r="X47" s="336"/>
      <c r="Y47" s="336"/>
      <c r="Z47" s="336"/>
      <c r="AA47" s="337"/>
      <c r="AB47" s="337"/>
      <c r="AC47" s="338"/>
      <c r="AD47" s="336"/>
      <c r="AE47" s="337"/>
      <c r="AF47" s="339"/>
      <c r="AG47" s="336"/>
      <c r="AH47" s="336"/>
      <c r="AI47" s="335"/>
      <c r="AJ47" s="336"/>
      <c r="AK47" s="336"/>
      <c r="AL47" s="336"/>
    </row>
    <row r="48" spans="1:38" ht="17.25" customHeight="1">
      <c r="A48" s="885"/>
      <c r="B48" s="883"/>
      <c r="C48" s="712" t="s">
        <v>129</v>
      </c>
      <c r="D48" s="691">
        <v>1.09</v>
      </c>
      <c r="E48" s="692" t="s">
        <v>15</v>
      </c>
      <c r="F48" s="838"/>
      <c r="G48" s="46" t="s">
        <v>128</v>
      </c>
      <c r="H48" s="102">
        <v>1</v>
      </c>
      <c r="I48" s="20" t="s">
        <v>116</v>
      </c>
      <c r="J48" s="890"/>
      <c r="K48" s="23" t="s">
        <v>72</v>
      </c>
      <c r="L48" s="24">
        <v>1</v>
      </c>
      <c r="M48" s="20" t="s">
        <v>220</v>
      </c>
      <c r="N48" s="1011"/>
      <c r="O48" s="27" t="s">
        <v>72</v>
      </c>
      <c r="P48" s="102">
        <v>4.11</v>
      </c>
      <c r="Q48" s="20" t="s">
        <v>220</v>
      </c>
      <c r="R48" s="845"/>
      <c r="S48" s="846"/>
      <c r="T48" s="846"/>
      <c r="U48" s="847"/>
      <c r="V48">
        <f aca="true" t="shared" si="9" ref="V48:V53">ROUNDDOWN(60/50*D48,0)+(60/50*D48-ROUNDDOWN(60/50*D48,0))*16/100</f>
        <v>1.04928</v>
      </c>
      <c r="W48" s="335"/>
      <c r="X48" s="340"/>
      <c r="Y48" s="336"/>
      <c r="Z48" s="339"/>
      <c r="AA48" s="337"/>
      <c r="AB48" s="341"/>
      <c r="AC48" s="338"/>
      <c r="AD48" s="336"/>
      <c r="AE48" s="337"/>
      <c r="AF48" s="339"/>
      <c r="AG48" s="336"/>
      <c r="AH48" s="336"/>
      <c r="AI48" s="335"/>
      <c r="AJ48" s="340"/>
      <c r="AK48" s="336"/>
      <c r="AL48" s="339"/>
    </row>
    <row r="49" spans="1:39" ht="17.25" customHeight="1">
      <c r="A49" s="885"/>
      <c r="B49" s="883"/>
      <c r="C49" s="712" t="s">
        <v>273</v>
      </c>
      <c r="D49" s="713">
        <v>11.09</v>
      </c>
      <c r="E49" s="692" t="s">
        <v>15</v>
      </c>
      <c r="F49" s="838"/>
      <c r="G49" s="46"/>
      <c r="H49" s="102"/>
      <c r="I49" s="20"/>
      <c r="J49" s="890"/>
      <c r="K49" s="55" t="s">
        <v>228</v>
      </c>
      <c r="L49" s="24">
        <v>4.11</v>
      </c>
      <c r="M49" s="20" t="s">
        <v>67</v>
      </c>
      <c r="N49" s="1011"/>
      <c r="O49" s="27" t="s">
        <v>88</v>
      </c>
      <c r="P49" s="102">
        <v>3.14</v>
      </c>
      <c r="Q49" s="20" t="s">
        <v>67</v>
      </c>
      <c r="R49" s="845"/>
      <c r="S49" s="846"/>
      <c r="T49" s="846"/>
      <c r="U49" s="847"/>
      <c r="V49">
        <f t="shared" si="9"/>
        <v>13.04928</v>
      </c>
      <c r="W49" s="335"/>
      <c r="X49" s="342"/>
      <c r="Y49" s="336"/>
      <c r="Z49" s="336"/>
      <c r="AA49" s="337"/>
      <c r="AB49" s="337"/>
      <c r="AC49" s="338"/>
      <c r="AD49" s="336"/>
      <c r="AE49" s="337"/>
      <c r="AF49" s="337"/>
      <c r="AG49" s="343"/>
      <c r="AH49" s="336"/>
      <c r="AI49" s="335"/>
      <c r="AJ49" s="342"/>
      <c r="AK49" s="336"/>
      <c r="AL49" s="336"/>
      <c r="AM49" s="336"/>
    </row>
    <row r="50" spans="1:39" ht="17.25" customHeight="1">
      <c r="A50" s="885"/>
      <c r="B50" s="883"/>
      <c r="C50" s="714" t="s">
        <v>76</v>
      </c>
      <c r="D50" s="691">
        <v>1</v>
      </c>
      <c r="E50" s="692" t="s">
        <v>67</v>
      </c>
      <c r="F50" s="838"/>
      <c r="G50" s="45"/>
      <c r="H50" s="444"/>
      <c r="I50" s="20"/>
      <c r="J50" s="890"/>
      <c r="K50" s="55" t="s">
        <v>129</v>
      </c>
      <c r="L50" s="24">
        <v>1</v>
      </c>
      <c r="M50" s="20" t="s">
        <v>220</v>
      </c>
      <c r="N50" s="1011"/>
      <c r="O50" s="46" t="s">
        <v>76</v>
      </c>
      <c r="P50" s="102">
        <v>10</v>
      </c>
      <c r="Q50" s="20" t="s">
        <v>221</v>
      </c>
      <c r="R50" s="845"/>
      <c r="S50" s="846"/>
      <c r="T50" s="846"/>
      <c r="U50" s="847"/>
      <c r="V50">
        <f t="shared" si="9"/>
        <v>1.032</v>
      </c>
      <c r="W50" s="335"/>
      <c r="X50" s="344"/>
      <c r="Y50" s="336"/>
      <c r="Z50" s="336"/>
      <c r="AA50" s="337"/>
      <c r="AB50" s="339"/>
      <c r="AC50" s="338"/>
      <c r="AD50" s="336"/>
      <c r="AE50" s="337"/>
      <c r="AF50" s="339"/>
      <c r="AG50" s="336"/>
      <c r="AH50" s="336"/>
      <c r="AI50" s="335"/>
      <c r="AJ50" s="344"/>
      <c r="AK50" s="336"/>
      <c r="AL50" s="336"/>
      <c r="AM50" s="339"/>
    </row>
    <row r="51" spans="1:39" ht="17.25" customHeight="1">
      <c r="A51" s="885"/>
      <c r="B51" s="883"/>
      <c r="C51" s="622"/>
      <c r="D51" s="680"/>
      <c r="E51" s="687"/>
      <c r="F51" s="838"/>
      <c r="G51" s="45"/>
      <c r="H51" s="102"/>
      <c r="I51" s="20"/>
      <c r="J51" s="890"/>
      <c r="K51" s="55" t="s">
        <v>214</v>
      </c>
      <c r="L51" s="24">
        <v>1</v>
      </c>
      <c r="M51" s="20" t="s">
        <v>220</v>
      </c>
      <c r="N51" s="1011"/>
      <c r="O51" s="27" t="s">
        <v>5</v>
      </c>
      <c r="P51" s="102">
        <v>5.05</v>
      </c>
      <c r="Q51" s="20" t="s">
        <v>220</v>
      </c>
      <c r="R51" s="845"/>
      <c r="S51" s="846"/>
      <c r="T51" s="846"/>
      <c r="U51" s="847"/>
      <c r="V51">
        <f t="shared" si="9"/>
        <v>0</v>
      </c>
      <c r="W51" s="335"/>
      <c r="X51" s="345"/>
      <c r="Y51" s="336"/>
      <c r="Z51" s="336"/>
      <c r="AA51" s="337"/>
      <c r="AB51" s="336"/>
      <c r="AC51" s="338"/>
      <c r="AD51" s="336"/>
      <c r="AE51" s="337"/>
      <c r="AF51" s="343"/>
      <c r="AG51" s="336"/>
      <c r="AH51" s="336"/>
      <c r="AI51" s="335"/>
      <c r="AJ51" s="345"/>
      <c r="AK51" s="336"/>
      <c r="AL51" s="336"/>
      <c r="AM51" s="336"/>
    </row>
    <row r="52" spans="1:39" ht="17.25" customHeight="1">
      <c r="A52" s="885"/>
      <c r="B52" s="883"/>
      <c r="C52" s="622"/>
      <c r="D52" s="680"/>
      <c r="E52" s="681"/>
      <c r="F52" s="838"/>
      <c r="G52" s="32"/>
      <c r="H52" s="83"/>
      <c r="I52" s="31"/>
      <c r="J52" s="890"/>
      <c r="K52" s="33"/>
      <c r="L52" s="34"/>
      <c r="M52" s="31"/>
      <c r="N52" s="1011"/>
      <c r="O52" s="46"/>
      <c r="P52" s="102"/>
      <c r="Q52" s="456"/>
      <c r="R52" s="845"/>
      <c r="S52" s="846"/>
      <c r="T52" s="846"/>
      <c r="U52" s="847"/>
      <c r="V52">
        <f t="shared" si="9"/>
        <v>0</v>
      </c>
      <c r="W52" s="335"/>
      <c r="X52" s="346"/>
      <c r="Y52" s="336"/>
      <c r="Z52" s="336"/>
      <c r="AA52" s="337"/>
      <c r="AB52" s="336"/>
      <c r="AC52" s="338"/>
      <c r="AD52" s="336"/>
      <c r="AE52" s="337"/>
      <c r="AF52" s="343"/>
      <c r="AG52" s="343"/>
      <c r="AH52" s="336"/>
      <c r="AI52" s="335"/>
      <c r="AJ52" s="346"/>
      <c r="AK52" s="336"/>
      <c r="AL52" s="336"/>
      <c r="AM52" s="336"/>
    </row>
    <row r="53" spans="1:39" ht="17.25" customHeight="1" thickBot="1">
      <c r="A53" s="877"/>
      <c r="B53" s="984"/>
      <c r="C53" s="742"/>
      <c r="D53" s="682"/>
      <c r="E53" s="627"/>
      <c r="F53" s="986"/>
      <c r="G53" s="450"/>
      <c r="H53" s="451"/>
      <c r="I53" s="37"/>
      <c r="J53" s="890"/>
      <c r="K53" s="33"/>
      <c r="L53" s="34"/>
      <c r="M53" s="38"/>
      <c r="N53" s="1012"/>
      <c r="O53" s="457"/>
      <c r="P53" s="446"/>
      <c r="Q53" s="48"/>
      <c r="R53" s="845"/>
      <c r="S53" s="846"/>
      <c r="T53" s="846"/>
      <c r="U53" s="847"/>
      <c r="V53">
        <f t="shared" si="9"/>
        <v>0</v>
      </c>
      <c r="W53" s="335"/>
      <c r="X53" s="336"/>
      <c r="Y53" s="336"/>
      <c r="Z53" s="336"/>
      <c r="AA53" s="337"/>
      <c r="AB53" s="336"/>
      <c r="AC53" s="338"/>
      <c r="AD53" s="336"/>
      <c r="AE53" s="337"/>
      <c r="AF53" s="343"/>
      <c r="AG53" s="343"/>
      <c r="AH53" s="336"/>
      <c r="AI53" s="335"/>
      <c r="AJ53" s="336"/>
      <c r="AK53" s="336"/>
      <c r="AL53" s="336"/>
      <c r="AM53" s="336"/>
    </row>
    <row r="54" spans="1:39" ht="17.25" customHeight="1">
      <c r="A54" s="876" t="s">
        <v>26</v>
      </c>
      <c r="B54" s="987" t="s">
        <v>408</v>
      </c>
      <c r="C54" s="519" t="s">
        <v>219</v>
      </c>
      <c r="D54" s="481">
        <v>7.09</v>
      </c>
      <c r="E54" s="463" t="s">
        <v>67</v>
      </c>
      <c r="F54" s="985" t="s">
        <v>233</v>
      </c>
      <c r="G54" s="453" t="s">
        <v>230</v>
      </c>
      <c r="H54" s="454">
        <v>3.08</v>
      </c>
      <c r="I54" s="14" t="s">
        <v>220</v>
      </c>
      <c r="J54" s="1000" t="s">
        <v>234</v>
      </c>
      <c r="K54" s="18" t="s">
        <v>235</v>
      </c>
      <c r="L54" s="17">
        <v>9</v>
      </c>
      <c r="M54" s="14" t="s">
        <v>220</v>
      </c>
      <c r="N54" s="1003" t="s">
        <v>436</v>
      </c>
      <c r="O54" s="524" t="s">
        <v>427</v>
      </c>
      <c r="P54" s="521">
        <v>3.14</v>
      </c>
      <c r="Q54" s="517" t="s">
        <v>67</v>
      </c>
      <c r="R54" s="845"/>
      <c r="S54" s="846"/>
      <c r="T54" s="846"/>
      <c r="U54" s="847"/>
      <c r="V54">
        <f>D54*1.2</f>
        <v>8.508</v>
      </c>
      <c r="W54">
        <f>H54*1.2</f>
        <v>3.6959999999999997</v>
      </c>
      <c r="X54" s="337"/>
      <c r="Y54" s="338"/>
      <c r="Z54" s="336"/>
      <c r="AA54" s="337"/>
      <c r="AB54" s="345"/>
      <c r="AC54" s="338"/>
      <c r="AD54" s="347"/>
      <c r="AE54" s="337"/>
      <c r="AF54" s="343"/>
      <c r="AG54" s="336"/>
      <c r="AH54" s="336"/>
      <c r="AI54" s="335"/>
      <c r="AJ54" s="337"/>
      <c r="AK54" s="336"/>
      <c r="AL54" s="336"/>
      <c r="AM54" s="336"/>
    </row>
    <row r="55" spans="1:39" ht="17.25" customHeight="1">
      <c r="A55" s="885"/>
      <c r="B55" s="988"/>
      <c r="C55" s="461" t="s">
        <v>164</v>
      </c>
      <c r="D55" s="520">
        <v>1</v>
      </c>
      <c r="E55" s="121" t="s">
        <v>67</v>
      </c>
      <c r="F55" s="838"/>
      <c r="G55" s="45" t="s">
        <v>231</v>
      </c>
      <c r="H55" s="102">
        <v>3.14</v>
      </c>
      <c r="I55" s="20" t="s">
        <v>67</v>
      </c>
      <c r="J55" s="1001"/>
      <c r="K55" s="21" t="s">
        <v>213</v>
      </c>
      <c r="L55" s="24">
        <v>2.05</v>
      </c>
      <c r="M55" s="20" t="s">
        <v>220</v>
      </c>
      <c r="N55" s="1004"/>
      <c r="O55" s="524" t="s">
        <v>428</v>
      </c>
      <c r="P55" s="475">
        <v>3.14</v>
      </c>
      <c r="Q55" s="487" t="s">
        <v>67</v>
      </c>
      <c r="R55" s="845"/>
      <c r="S55" s="846"/>
      <c r="T55" s="846"/>
      <c r="U55" s="847"/>
      <c r="V55">
        <f aca="true" t="shared" si="10" ref="V55:V64">D55*1.2</f>
        <v>1.2</v>
      </c>
      <c r="W55">
        <f aca="true" t="shared" si="11" ref="W55:W65">H55*1.2</f>
        <v>3.768</v>
      </c>
      <c r="X55" s="337"/>
      <c r="Y55" s="338"/>
      <c r="Z55" s="336"/>
      <c r="AA55" s="337"/>
      <c r="AB55" s="348"/>
      <c r="AC55" s="338"/>
      <c r="AD55" s="336"/>
      <c r="AE55" s="337"/>
      <c r="AF55" s="343"/>
      <c r="AG55" s="336"/>
      <c r="AH55" s="336"/>
      <c r="AI55" s="335"/>
      <c r="AJ55" s="337"/>
      <c r="AK55" s="336"/>
      <c r="AL55" s="336"/>
      <c r="AM55" s="336"/>
    </row>
    <row r="56" spans="1:39" ht="17.25" customHeight="1">
      <c r="A56" s="885"/>
      <c r="B56" s="988"/>
      <c r="C56" s="480" t="s">
        <v>307</v>
      </c>
      <c r="D56" s="81">
        <v>3.08</v>
      </c>
      <c r="E56" s="482" t="s">
        <v>67</v>
      </c>
      <c r="F56" s="838"/>
      <c r="G56" s="32" t="s">
        <v>215</v>
      </c>
      <c r="H56" s="83">
        <v>1.11</v>
      </c>
      <c r="I56" s="20" t="s">
        <v>67</v>
      </c>
      <c r="J56" s="1001"/>
      <c r="K56" s="21" t="s">
        <v>236</v>
      </c>
      <c r="L56" s="24">
        <v>4</v>
      </c>
      <c r="M56" s="20" t="s">
        <v>168</v>
      </c>
      <c r="N56" s="1004"/>
      <c r="O56" s="524" t="s">
        <v>429</v>
      </c>
      <c r="P56" s="522">
        <v>5.14</v>
      </c>
      <c r="Q56" s="487" t="s">
        <v>67</v>
      </c>
      <c r="R56" s="845"/>
      <c r="S56" s="846"/>
      <c r="T56" s="846"/>
      <c r="U56" s="847"/>
      <c r="V56">
        <f t="shared" si="10"/>
        <v>3.6959999999999997</v>
      </c>
      <c r="W56">
        <f t="shared" si="11"/>
        <v>1.332</v>
      </c>
      <c r="X56" s="341"/>
      <c r="Y56" s="338"/>
      <c r="Z56" s="339"/>
      <c r="AA56" s="337"/>
      <c r="AB56" s="349"/>
      <c r="AC56" s="338"/>
      <c r="AD56" s="336"/>
      <c r="AE56" s="337"/>
      <c r="AF56" s="343"/>
      <c r="AG56" s="336"/>
      <c r="AH56" s="336"/>
      <c r="AI56" s="335"/>
      <c r="AJ56" s="341"/>
      <c r="AK56" s="339"/>
      <c r="AL56" s="339"/>
      <c r="AM56" s="336"/>
    </row>
    <row r="57" spans="1:39" ht="17.25" customHeight="1">
      <c r="A57" s="885"/>
      <c r="B57" s="988"/>
      <c r="C57" s="480"/>
      <c r="D57" s="81"/>
      <c r="E57" s="482"/>
      <c r="F57" s="838"/>
      <c r="G57" s="46" t="s">
        <v>232</v>
      </c>
      <c r="H57" s="102">
        <v>1.11</v>
      </c>
      <c r="I57" s="20" t="s">
        <v>67</v>
      </c>
      <c r="J57" s="1001"/>
      <c r="K57" s="21"/>
      <c r="L57" s="24"/>
      <c r="M57" s="20"/>
      <c r="N57" s="1004"/>
      <c r="O57" s="478"/>
      <c r="P57" s="473"/>
      <c r="Q57" s="487"/>
      <c r="R57" s="845"/>
      <c r="S57" s="846"/>
      <c r="T57" s="846"/>
      <c r="U57" s="847"/>
      <c r="V57">
        <f t="shared" si="10"/>
        <v>0</v>
      </c>
      <c r="W57">
        <f t="shared" si="11"/>
        <v>1.332</v>
      </c>
      <c r="X57" s="341"/>
      <c r="Y57" s="336"/>
      <c r="Z57" s="336"/>
      <c r="AA57" s="337"/>
      <c r="AB57" s="336"/>
      <c r="AC57" s="338"/>
      <c r="AD57" s="336"/>
      <c r="AE57" s="337"/>
      <c r="AF57" s="343"/>
      <c r="AG57" s="343"/>
      <c r="AH57" s="336"/>
      <c r="AI57" s="335"/>
      <c r="AJ57" s="341"/>
      <c r="AK57" s="336"/>
      <c r="AL57" s="336"/>
      <c r="AM57" s="336"/>
    </row>
    <row r="58" spans="1:39" ht="17.25" customHeight="1" thickBot="1">
      <c r="A58" s="877"/>
      <c r="B58" s="989"/>
      <c r="C58" s="483"/>
      <c r="D58" s="498"/>
      <c r="E58" s="459"/>
      <c r="F58" s="839"/>
      <c r="G58" s="448"/>
      <c r="H58" s="455"/>
      <c r="I58" s="51"/>
      <c r="J58" s="1002"/>
      <c r="K58" s="52"/>
      <c r="L58" s="40"/>
      <c r="M58" s="119"/>
      <c r="N58" s="1005"/>
      <c r="O58" s="523"/>
      <c r="P58" s="130"/>
      <c r="Q58" s="518"/>
      <c r="R58" s="845"/>
      <c r="S58" s="846"/>
      <c r="T58" s="846"/>
      <c r="U58" s="847"/>
      <c r="V58">
        <f t="shared" si="10"/>
        <v>0</v>
      </c>
      <c r="W58">
        <f t="shared" si="11"/>
        <v>0</v>
      </c>
      <c r="X58" s="350"/>
      <c r="Y58" s="336"/>
      <c r="Z58" s="336"/>
      <c r="AA58" s="337"/>
      <c r="AB58" s="336"/>
      <c r="AC58" s="338"/>
      <c r="AD58" s="336"/>
      <c r="AE58" s="337"/>
      <c r="AF58" s="343"/>
      <c r="AG58" s="343"/>
      <c r="AH58" s="336"/>
      <c r="AI58" s="335"/>
      <c r="AJ58" s="350"/>
      <c r="AK58" s="336"/>
      <c r="AL58" s="336"/>
      <c r="AM58" s="339"/>
    </row>
    <row r="59" spans="1:39" ht="17.25" customHeight="1" thickBot="1">
      <c r="A59" s="66" t="s">
        <v>5</v>
      </c>
      <c r="B59" s="178" t="s">
        <v>4</v>
      </c>
      <c r="C59" s="179" t="s">
        <v>3</v>
      </c>
      <c r="D59" s="268">
        <v>10</v>
      </c>
      <c r="E59" s="180" t="s">
        <v>15</v>
      </c>
      <c r="F59" s="145" t="s">
        <v>4</v>
      </c>
      <c r="G59" s="179" t="s">
        <v>3</v>
      </c>
      <c r="H59" s="268">
        <v>10</v>
      </c>
      <c r="I59" s="180" t="s">
        <v>15</v>
      </c>
      <c r="J59" s="181" t="s">
        <v>5</v>
      </c>
      <c r="K59" s="179" t="s">
        <v>3</v>
      </c>
      <c r="L59" s="268">
        <v>10</v>
      </c>
      <c r="M59" s="180" t="s">
        <v>15</v>
      </c>
      <c r="N59" s="145" t="s">
        <v>4</v>
      </c>
      <c r="O59" s="179" t="s">
        <v>3</v>
      </c>
      <c r="P59" s="268">
        <v>10</v>
      </c>
      <c r="Q59" s="180" t="s">
        <v>15</v>
      </c>
      <c r="R59" s="845"/>
      <c r="S59" s="846"/>
      <c r="T59" s="846"/>
      <c r="U59" s="847"/>
      <c r="V59">
        <f t="shared" si="10"/>
        <v>12</v>
      </c>
      <c r="W59">
        <f t="shared" si="11"/>
        <v>12</v>
      </c>
      <c r="X59" s="336"/>
      <c r="Y59" s="336"/>
      <c r="Z59" s="336"/>
      <c r="AA59" s="337"/>
      <c r="AB59" s="336"/>
      <c r="AC59" s="338"/>
      <c r="AD59" s="336"/>
      <c r="AE59" s="337"/>
      <c r="AF59" s="343"/>
      <c r="AG59" s="343"/>
      <c r="AH59" s="336"/>
      <c r="AI59" s="335"/>
      <c r="AJ59" s="336"/>
      <c r="AK59" s="336"/>
      <c r="AL59" s="336"/>
      <c r="AM59" s="336"/>
    </row>
    <row r="60" spans="1:39" ht="17.25" customHeight="1">
      <c r="A60" s="885" t="s">
        <v>27</v>
      </c>
      <c r="B60" s="840" t="s">
        <v>237</v>
      </c>
      <c r="C60" s="64" t="s">
        <v>238</v>
      </c>
      <c r="D60" s="88">
        <v>14</v>
      </c>
      <c r="E60" s="20" t="s">
        <v>168</v>
      </c>
      <c r="F60" s="976" t="s">
        <v>240</v>
      </c>
      <c r="G60" s="65" t="s">
        <v>216</v>
      </c>
      <c r="H60" s="96">
        <v>5.14</v>
      </c>
      <c r="I60" s="20" t="s">
        <v>220</v>
      </c>
      <c r="J60" s="980" t="s">
        <v>430</v>
      </c>
      <c r="K60" s="65" t="s">
        <v>431</v>
      </c>
      <c r="L60" s="24">
        <v>5.14</v>
      </c>
      <c r="M60" s="20" t="s">
        <v>220</v>
      </c>
      <c r="N60" s="990" t="s">
        <v>241</v>
      </c>
      <c r="O60" s="65" t="s">
        <v>242</v>
      </c>
      <c r="P60" s="96">
        <v>1.11</v>
      </c>
      <c r="Q60" s="20" t="s">
        <v>67</v>
      </c>
      <c r="R60" s="845"/>
      <c r="S60" s="846"/>
      <c r="T60" s="846"/>
      <c r="U60" s="847"/>
      <c r="V60">
        <f t="shared" si="10"/>
        <v>16.8</v>
      </c>
      <c r="W60">
        <f t="shared" si="11"/>
        <v>6.167999999999999</v>
      </c>
      <c r="X60" s="336"/>
      <c r="Y60" s="336"/>
      <c r="Z60" s="336"/>
      <c r="AA60" s="337"/>
      <c r="AB60" s="336"/>
      <c r="AC60" s="338"/>
      <c r="AD60" s="336"/>
      <c r="AE60" s="337"/>
      <c r="AF60" s="343"/>
      <c r="AG60" s="343"/>
      <c r="AH60" s="336"/>
      <c r="AI60" s="335"/>
      <c r="AJ60" s="336"/>
      <c r="AK60" s="336"/>
      <c r="AL60" s="336"/>
      <c r="AM60" s="336"/>
    </row>
    <row r="61" spans="1:39" ht="17.25" customHeight="1">
      <c r="A61" s="885"/>
      <c r="B61" s="840"/>
      <c r="C61" s="25" t="s">
        <v>239</v>
      </c>
      <c r="D61" s="89">
        <v>5</v>
      </c>
      <c r="E61" s="20" t="s">
        <v>168</v>
      </c>
      <c r="F61" s="977"/>
      <c r="G61" s="21" t="s">
        <v>217</v>
      </c>
      <c r="H61" s="89">
        <v>1.11</v>
      </c>
      <c r="I61" s="20" t="s">
        <v>67</v>
      </c>
      <c r="J61" s="981"/>
      <c r="K61" s="21" t="s">
        <v>217</v>
      </c>
      <c r="L61" s="89">
        <v>1.11</v>
      </c>
      <c r="M61" s="20" t="s">
        <v>67</v>
      </c>
      <c r="N61" s="991"/>
      <c r="O61" s="21" t="s">
        <v>183</v>
      </c>
      <c r="P61" s="102">
        <v>1</v>
      </c>
      <c r="Q61" s="20" t="s">
        <v>67</v>
      </c>
      <c r="R61" s="845"/>
      <c r="S61" s="846"/>
      <c r="T61" s="846"/>
      <c r="U61" s="847"/>
      <c r="V61">
        <f t="shared" si="10"/>
        <v>6</v>
      </c>
      <c r="W61">
        <f t="shared" si="11"/>
        <v>1.332</v>
      </c>
      <c r="X61" s="351"/>
      <c r="Y61" s="338"/>
      <c r="Z61" s="336"/>
      <c r="AA61" s="343"/>
      <c r="AB61" s="351"/>
      <c r="AC61" s="338"/>
      <c r="AD61" s="336"/>
      <c r="AE61" s="343"/>
      <c r="AF61" s="351"/>
      <c r="AG61" s="338"/>
      <c r="AH61" s="336"/>
      <c r="AI61" s="343"/>
      <c r="AJ61" s="351"/>
      <c r="AK61" s="336"/>
      <c r="AL61" s="336"/>
      <c r="AM61" s="336"/>
    </row>
    <row r="62" spans="1:39" ht="17.25" customHeight="1">
      <c r="A62" s="885"/>
      <c r="B62" s="840"/>
      <c r="C62" s="25" t="s">
        <v>217</v>
      </c>
      <c r="D62" s="89">
        <v>1.11</v>
      </c>
      <c r="E62" s="20" t="s">
        <v>67</v>
      </c>
      <c r="F62" s="977"/>
      <c r="G62" s="21"/>
      <c r="H62" s="97"/>
      <c r="I62" s="22"/>
      <c r="J62" s="981"/>
      <c r="K62" s="21"/>
      <c r="L62" s="97"/>
      <c r="M62" s="22"/>
      <c r="N62" s="991"/>
      <c r="O62" s="21" t="s">
        <v>243</v>
      </c>
      <c r="P62" s="24">
        <v>1.11</v>
      </c>
      <c r="Q62" s="26" t="s">
        <v>67</v>
      </c>
      <c r="R62" s="845"/>
      <c r="S62" s="846"/>
      <c r="T62" s="846"/>
      <c r="U62" s="847"/>
      <c r="V62">
        <f t="shared" si="10"/>
        <v>1.332</v>
      </c>
      <c r="W62">
        <f t="shared" si="11"/>
        <v>0</v>
      </c>
      <c r="X62" s="336"/>
      <c r="Y62" s="338"/>
      <c r="Z62" s="336"/>
      <c r="AA62" s="343"/>
      <c r="AB62" s="336"/>
      <c r="AC62" s="338"/>
      <c r="AD62" s="336"/>
      <c r="AE62" s="343"/>
      <c r="AF62" s="336"/>
      <c r="AG62" s="338"/>
      <c r="AH62" s="336"/>
      <c r="AI62" s="343"/>
      <c r="AJ62" s="336"/>
      <c r="AK62" s="336"/>
      <c r="AL62" s="336"/>
      <c r="AM62" s="336"/>
    </row>
    <row r="63" spans="1:39" ht="17.25" customHeight="1">
      <c r="A63" s="885"/>
      <c r="B63" s="840"/>
      <c r="C63" s="56" t="s">
        <v>95</v>
      </c>
      <c r="D63" s="99">
        <v>7</v>
      </c>
      <c r="E63" s="20" t="s">
        <v>168</v>
      </c>
      <c r="F63" s="978"/>
      <c r="G63" s="33"/>
      <c r="H63" s="120"/>
      <c r="I63" s="22"/>
      <c r="J63" s="982"/>
      <c r="K63" s="33"/>
      <c r="L63" s="120"/>
      <c r="M63" s="22"/>
      <c r="N63" s="992"/>
      <c r="O63" s="33" t="s">
        <v>109</v>
      </c>
      <c r="P63" s="89">
        <v>1.11</v>
      </c>
      <c r="Q63" s="20" t="s">
        <v>67</v>
      </c>
      <c r="R63" s="845"/>
      <c r="S63" s="846"/>
      <c r="T63" s="846"/>
      <c r="U63" s="847"/>
      <c r="V63">
        <f t="shared" si="10"/>
        <v>8.4</v>
      </c>
      <c r="W63">
        <f t="shared" si="11"/>
        <v>0</v>
      </c>
      <c r="X63" s="356"/>
      <c r="Y63" s="336"/>
      <c r="Z63" s="357"/>
      <c r="AA63" s="337"/>
      <c r="AB63" s="336"/>
      <c r="AC63" s="338"/>
      <c r="AD63" s="336"/>
      <c r="AE63" s="337"/>
      <c r="AF63" s="343"/>
      <c r="AG63" s="336"/>
      <c r="AH63" s="336"/>
      <c r="AI63" s="335"/>
      <c r="AJ63" s="337"/>
      <c r="AK63" s="336"/>
      <c r="AL63" s="352"/>
      <c r="AM63" s="336"/>
    </row>
    <row r="64" spans="1:39" ht="17.25" customHeight="1" thickBot="1">
      <c r="A64" s="877"/>
      <c r="B64" s="841"/>
      <c r="C64" s="52"/>
      <c r="D64" s="91"/>
      <c r="E64" s="58"/>
      <c r="F64" s="979"/>
      <c r="G64" s="57"/>
      <c r="H64" s="91"/>
      <c r="I64" s="51"/>
      <c r="J64" s="983"/>
      <c r="K64" s="57"/>
      <c r="L64" s="91"/>
      <c r="M64" s="51"/>
      <c r="N64" s="993"/>
      <c r="O64" s="52"/>
      <c r="P64" s="40"/>
      <c r="Q64" s="41"/>
      <c r="R64" s="845"/>
      <c r="S64" s="846"/>
      <c r="T64" s="846"/>
      <c r="U64" s="847"/>
      <c r="V64">
        <f t="shared" si="10"/>
        <v>0</v>
      </c>
      <c r="W64">
        <f t="shared" si="11"/>
        <v>0</v>
      </c>
      <c r="X64" s="358"/>
      <c r="Y64" s="336"/>
      <c r="Z64" s="336"/>
      <c r="AA64" s="337"/>
      <c r="AB64" s="336"/>
      <c r="AC64" s="338"/>
      <c r="AD64" s="336"/>
      <c r="AE64" s="337"/>
      <c r="AF64" s="343"/>
      <c r="AG64" s="336"/>
      <c r="AH64" s="336"/>
      <c r="AI64" s="335"/>
      <c r="AJ64" s="353"/>
      <c r="AK64" s="336"/>
      <c r="AL64" s="336"/>
      <c r="AM64" s="336"/>
    </row>
    <row r="65" spans="1:39" ht="17.25" customHeight="1" thickBot="1">
      <c r="A65" s="876" t="s">
        <v>12</v>
      </c>
      <c r="B65" s="155" t="s">
        <v>44</v>
      </c>
      <c r="C65" s="156" t="s">
        <v>45</v>
      </c>
      <c r="D65" s="305">
        <v>1</v>
      </c>
      <c r="E65" s="157" t="s">
        <v>15</v>
      </c>
      <c r="F65" s="151" t="s">
        <v>40</v>
      </c>
      <c r="G65" s="152" t="s">
        <v>41</v>
      </c>
      <c r="H65" s="305">
        <v>94</v>
      </c>
      <c r="I65" s="154" t="s">
        <v>42</v>
      </c>
      <c r="J65" s="151"/>
      <c r="K65" s="152"/>
      <c r="L65" s="153"/>
      <c r="M65" s="154"/>
      <c r="N65" s="151" t="s">
        <v>40</v>
      </c>
      <c r="O65" s="152" t="s">
        <v>41</v>
      </c>
      <c r="P65" s="305">
        <v>94</v>
      </c>
      <c r="Q65" s="154" t="s">
        <v>42</v>
      </c>
      <c r="R65" s="845"/>
      <c r="S65" s="846"/>
      <c r="T65" s="846"/>
      <c r="U65" s="847"/>
      <c r="V65">
        <f>ROUNDDOWN(60/50*D65,0)+(60/50*D65-ROUNDDOWN(60/50*D65,0))*16/100</f>
        <v>1.032</v>
      </c>
      <c r="W65">
        <f t="shared" si="11"/>
        <v>112.8</v>
      </c>
      <c r="X65" s="357"/>
      <c r="Y65" s="336"/>
      <c r="Z65" s="336"/>
      <c r="AA65" s="337"/>
      <c r="AB65" s="336"/>
      <c r="AC65" s="338"/>
      <c r="AD65" s="336"/>
      <c r="AE65" s="337"/>
      <c r="AF65" s="343"/>
      <c r="AG65" s="336"/>
      <c r="AH65" s="336"/>
      <c r="AI65" s="335"/>
      <c r="AJ65" s="352"/>
      <c r="AK65" s="336"/>
      <c r="AL65" s="336"/>
      <c r="AM65" s="352"/>
    </row>
    <row r="66" spans="1:39" ht="17.25" customHeight="1" thickBot="1">
      <c r="A66" s="877"/>
      <c r="B66" s="70"/>
      <c r="C66" s="71" t="s">
        <v>181</v>
      </c>
      <c r="D66" s="305">
        <v>1</v>
      </c>
      <c r="E66" s="157" t="s">
        <v>15</v>
      </c>
      <c r="F66" s="72"/>
      <c r="G66" s="73"/>
      <c r="H66" s="98"/>
      <c r="I66" s="74"/>
      <c r="J66" s="75"/>
      <c r="K66" s="76"/>
      <c r="L66" s="98"/>
      <c r="M66" s="77"/>
      <c r="N66" s="8"/>
      <c r="O66" s="78"/>
      <c r="P66" s="94"/>
      <c r="Q66" s="79"/>
      <c r="R66" s="848"/>
      <c r="S66" s="849"/>
      <c r="T66" s="849"/>
      <c r="U66" s="850"/>
      <c r="V66">
        <f>ROUNDDOWN(60/50*D66,0)+(60/50*D66-ROUNDDOWN(60/50*D66,0))*16/100</f>
        <v>1.032</v>
      </c>
      <c r="W66" s="335"/>
      <c r="X66" s="336"/>
      <c r="Y66" s="336"/>
      <c r="Z66" s="336"/>
      <c r="AA66" s="337"/>
      <c r="AB66" s="336"/>
      <c r="AC66" s="338"/>
      <c r="AD66" s="336"/>
      <c r="AE66" s="337"/>
      <c r="AF66" s="343"/>
      <c r="AG66" s="343"/>
      <c r="AH66" s="336"/>
      <c r="AI66" s="335"/>
      <c r="AJ66" s="336"/>
      <c r="AK66" s="336"/>
      <c r="AL66" s="336"/>
      <c r="AM66" s="336"/>
    </row>
    <row r="67" spans="22:39" ht="21">
      <c r="V67" s="334">
        <f>ROUNDDOWN(1000/600*Z67,0)+(1000/600*Z67-ROUNDDOWN(1000/600*Z67,0))*16/100</f>
        <v>0</v>
      </c>
      <c r="W67" s="335"/>
      <c r="X67" s="336"/>
      <c r="Y67" s="336"/>
      <c r="Z67" s="336"/>
      <c r="AA67" s="337"/>
      <c r="AB67" s="336"/>
      <c r="AC67" s="338"/>
      <c r="AD67" s="336"/>
      <c r="AE67" s="337"/>
      <c r="AF67" s="343"/>
      <c r="AG67" s="343"/>
      <c r="AH67" s="336"/>
      <c r="AI67" s="335"/>
      <c r="AJ67" s="336"/>
      <c r="AK67" s="336"/>
      <c r="AL67" s="336"/>
      <c r="AM67" s="336"/>
    </row>
    <row r="68" spans="23:39" ht="21.75" thickBot="1">
      <c r="W68" s="335"/>
      <c r="X68" s="336"/>
      <c r="Y68" s="336"/>
      <c r="Z68" s="336"/>
      <c r="AA68" s="337"/>
      <c r="AB68" s="336"/>
      <c r="AC68" s="338"/>
      <c r="AD68" s="336"/>
      <c r="AE68" s="337"/>
      <c r="AF68" s="343"/>
      <c r="AG68" s="343"/>
      <c r="AH68" s="336"/>
      <c r="AI68" s="335"/>
      <c r="AJ68" s="336"/>
      <c r="AK68" s="336"/>
      <c r="AL68" s="336"/>
      <c r="AM68" s="336"/>
    </row>
    <row r="69" spans="1:39" ht="15.75" customHeight="1">
      <c r="A69" s="878" t="s">
        <v>14</v>
      </c>
      <c r="B69" s="867" t="str">
        <f>B2</f>
        <v>5月11日</v>
      </c>
      <c r="C69" s="868"/>
      <c r="D69" s="868"/>
      <c r="E69" s="869"/>
      <c r="F69" s="867" t="str">
        <f>F2</f>
        <v>5月12日</v>
      </c>
      <c r="G69" s="868"/>
      <c r="H69" s="868"/>
      <c r="I69" s="869"/>
      <c r="J69" s="867" t="str">
        <f>J2</f>
        <v>5月13日</v>
      </c>
      <c r="K69" s="868"/>
      <c r="L69" s="868"/>
      <c r="M69" s="869"/>
      <c r="N69" s="867" t="str">
        <f>N2</f>
        <v>5月14日</v>
      </c>
      <c r="O69" s="868"/>
      <c r="P69" s="868"/>
      <c r="Q69" s="869"/>
      <c r="R69" s="867" t="str">
        <f>R2</f>
        <v>5月15日</v>
      </c>
      <c r="S69" s="868"/>
      <c r="T69" s="868"/>
      <c r="U69" s="869"/>
      <c r="W69" s="335"/>
      <c r="X69" s="336"/>
      <c r="Y69" s="336"/>
      <c r="Z69" s="336"/>
      <c r="AA69" s="337"/>
      <c r="AB69" s="336"/>
      <c r="AC69" s="338"/>
      <c r="AD69" s="336"/>
      <c r="AE69" s="337"/>
      <c r="AF69" s="343"/>
      <c r="AG69" s="343"/>
      <c r="AH69" s="336"/>
      <c r="AI69" s="335"/>
      <c r="AJ69" s="336"/>
      <c r="AK69" s="336"/>
      <c r="AL69" s="336"/>
      <c r="AM69" s="336"/>
    </row>
    <row r="70" spans="1:39" ht="15.75" customHeight="1" thickBot="1">
      <c r="A70" s="854"/>
      <c r="B70" s="872" t="s">
        <v>7</v>
      </c>
      <c r="C70" s="872"/>
      <c r="D70" s="872"/>
      <c r="E70" s="873"/>
      <c r="F70" s="872" t="s">
        <v>8</v>
      </c>
      <c r="G70" s="872"/>
      <c r="H70" s="872"/>
      <c r="I70" s="873"/>
      <c r="J70" s="872" t="s">
        <v>9</v>
      </c>
      <c r="K70" s="872"/>
      <c r="L70" s="872"/>
      <c r="M70" s="873"/>
      <c r="N70" s="872" t="s">
        <v>10</v>
      </c>
      <c r="O70" s="872"/>
      <c r="P70" s="872"/>
      <c r="Q70" s="873"/>
      <c r="R70" s="872" t="s">
        <v>11</v>
      </c>
      <c r="S70" s="872"/>
      <c r="T70" s="872"/>
      <c r="U70" s="873"/>
      <c r="W70" s="359"/>
      <c r="X70" s="335"/>
      <c r="Y70" s="336"/>
      <c r="Z70" s="336"/>
      <c r="AA70" s="336"/>
      <c r="AB70" s="337"/>
      <c r="AC70" s="336"/>
      <c r="AD70" s="338"/>
      <c r="AE70" s="336"/>
      <c r="AF70" s="337"/>
      <c r="AG70" s="343"/>
      <c r="AH70" s="343"/>
      <c r="AI70" s="336"/>
      <c r="AJ70" s="335"/>
      <c r="AK70" s="336"/>
      <c r="AL70" s="336"/>
      <c r="AM70" s="336"/>
    </row>
    <row r="71" spans="1:39" ht="15.75" customHeight="1">
      <c r="A71" s="853" t="s">
        <v>29</v>
      </c>
      <c r="B71" s="285" t="s">
        <v>38</v>
      </c>
      <c r="C71" s="286">
        <v>50</v>
      </c>
      <c r="D71" s="287" t="s">
        <v>39</v>
      </c>
      <c r="E71" s="288"/>
      <c r="F71" s="285" t="s">
        <v>38</v>
      </c>
      <c r="G71" s="286">
        <v>60</v>
      </c>
      <c r="H71" s="287" t="s">
        <v>39</v>
      </c>
      <c r="I71" s="288"/>
      <c r="J71" s="285" t="s">
        <v>38</v>
      </c>
      <c r="K71" s="286">
        <v>50</v>
      </c>
      <c r="L71" s="287" t="s">
        <v>39</v>
      </c>
      <c r="M71" s="288"/>
      <c r="N71" s="285" t="s">
        <v>38</v>
      </c>
      <c r="O71" s="286">
        <v>60</v>
      </c>
      <c r="P71" s="287" t="s">
        <v>39</v>
      </c>
      <c r="Q71" s="288"/>
      <c r="R71" s="842" t="s">
        <v>63</v>
      </c>
      <c r="S71" s="843"/>
      <c r="T71" s="843"/>
      <c r="U71" s="844"/>
      <c r="W71" s="359"/>
      <c r="X71" s="335"/>
      <c r="Y71" s="336"/>
      <c r="Z71" s="336"/>
      <c r="AA71" s="336"/>
      <c r="AB71" s="337"/>
      <c r="AC71" s="336"/>
      <c r="AD71" s="338"/>
      <c r="AE71" s="336"/>
      <c r="AF71" s="337"/>
      <c r="AG71" s="343"/>
      <c r="AH71" s="343"/>
      <c r="AI71" s="336"/>
      <c r="AJ71" s="335"/>
      <c r="AK71" s="336"/>
      <c r="AL71" s="336"/>
      <c r="AM71" s="336"/>
    </row>
    <row r="72" spans="1:38" ht="15.75" customHeight="1" thickBot="1">
      <c r="A72" s="854"/>
      <c r="B72" s="289" t="s">
        <v>30</v>
      </c>
      <c r="C72" s="290" t="s">
        <v>1</v>
      </c>
      <c r="D72" s="291" t="s">
        <v>31</v>
      </c>
      <c r="E72" s="292" t="s">
        <v>32</v>
      </c>
      <c r="F72" s="293" t="s">
        <v>0</v>
      </c>
      <c r="G72" s="290" t="s">
        <v>1</v>
      </c>
      <c r="H72" s="291" t="s">
        <v>31</v>
      </c>
      <c r="I72" s="292" t="s">
        <v>32</v>
      </c>
      <c r="J72" s="293" t="s">
        <v>0</v>
      </c>
      <c r="K72" s="290" t="s">
        <v>1</v>
      </c>
      <c r="L72" s="291" t="s">
        <v>31</v>
      </c>
      <c r="M72" s="292" t="s">
        <v>32</v>
      </c>
      <c r="N72" s="293" t="s">
        <v>0</v>
      </c>
      <c r="O72" s="290" t="s">
        <v>1</v>
      </c>
      <c r="P72" s="291" t="s">
        <v>31</v>
      </c>
      <c r="Q72" s="292" t="s">
        <v>32</v>
      </c>
      <c r="R72" s="845"/>
      <c r="S72" s="846"/>
      <c r="T72" s="846"/>
      <c r="U72" s="847"/>
      <c r="W72" s="359"/>
      <c r="X72" s="359"/>
      <c r="Y72" s="359"/>
      <c r="Z72" s="359"/>
      <c r="AA72" s="359"/>
      <c r="AB72" s="359"/>
      <c r="AC72" s="359"/>
      <c r="AD72" s="359"/>
      <c r="AE72" s="359"/>
      <c r="AF72" s="359"/>
      <c r="AG72" s="359"/>
      <c r="AH72" s="359"/>
      <c r="AI72" s="359"/>
      <c r="AJ72" s="359"/>
      <c r="AK72" s="359"/>
      <c r="AL72" s="359"/>
    </row>
    <row r="73" spans="1:38" ht="17.25" customHeight="1">
      <c r="A73" s="858" t="s">
        <v>62</v>
      </c>
      <c r="B73" s="861" t="s">
        <v>6</v>
      </c>
      <c r="C73" s="60" t="s">
        <v>6</v>
      </c>
      <c r="D73" s="101">
        <v>50</v>
      </c>
      <c r="E73" s="14" t="s">
        <v>189</v>
      </c>
      <c r="F73" s="861" t="s">
        <v>248</v>
      </c>
      <c r="G73" s="18" t="s">
        <v>249</v>
      </c>
      <c r="H73" s="82">
        <v>60</v>
      </c>
      <c r="I73" s="14" t="s">
        <v>78</v>
      </c>
      <c r="J73" s="861" t="s">
        <v>6</v>
      </c>
      <c r="K73" s="60" t="s">
        <v>6</v>
      </c>
      <c r="L73" s="101">
        <v>50</v>
      </c>
      <c r="M73" s="14" t="s">
        <v>189</v>
      </c>
      <c r="N73" s="861" t="s">
        <v>247</v>
      </c>
      <c r="O73" s="354" t="s">
        <v>244</v>
      </c>
      <c r="P73" s="16">
        <v>1.08</v>
      </c>
      <c r="Q73" s="298" t="s">
        <v>67</v>
      </c>
      <c r="R73" s="845"/>
      <c r="S73" s="846"/>
      <c r="T73" s="846"/>
      <c r="U73" s="847"/>
      <c r="V73">
        <f>ROUNDDOWN(95/160*D73,0)+(95/160*D73-ROUNDDOWN(95/160*D73,0))*16/100</f>
        <v>29.11</v>
      </c>
      <c r="W73" s="359"/>
      <c r="X73" s="360"/>
      <c r="Y73" s="336"/>
      <c r="Z73" s="336"/>
      <c r="AA73" s="336"/>
      <c r="AB73" s="359"/>
      <c r="AC73" s="359"/>
      <c r="AD73" s="359"/>
      <c r="AE73" s="359"/>
      <c r="AF73" s="359"/>
      <c r="AG73" s="359"/>
      <c r="AH73" s="359"/>
      <c r="AI73" s="359"/>
      <c r="AJ73" s="359"/>
      <c r="AK73" s="359"/>
      <c r="AL73" s="359"/>
    </row>
    <row r="74" spans="1:38" ht="17.25" customHeight="1">
      <c r="A74" s="859"/>
      <c r="B74" s="862"/>
      <c r="C74" s="25"/>
      <c r="D74" s="24"/>
      <c r="E74" s="302"/>
      <c r="F74" s="862"/>
      <c r="G74" s="23" t="s">
        <v>250</v>
      </c>
      <c r="H74" s="86">
        <v>60</v>
      </c>
      <c r="I74" s="302" t="s">
        <v>116</v>
      </c>
      <c r="J74" s="862"/>
      <c r="K74" s="25"/>
      <c r="L74" s="24"/>
      <c r="M74" s="302"/>
      <c r="N74" s="862"/>
      <c r="O74" s="355" t="s">
        <v>73</v>
      </c>
      <c r="P74" s="30">
        <v>2.11</v>
      </c>
      <c r="Q74" s="304" t="s">
        <v>67</v>
      </c>
      <c r="R74" s="845"/>
      <c r="S74" s="846"/>
      <c r="T74" s="846"/>
      <c r="U74" s="847"/>
      <c r="V74">
        <f aca="true" t="shared" si="12" ref="V74:V79">ROUNDDOWN(95/160*D74,0)+(95/160*D74-ROUNDDOWN(95/160*D74,0))*16/100</f>
        <v>0</v>
      </c>
      <c r="W74" s="359"/>
      <c r="X74" s="360"/>
      <c r="Y74" s="336"/>
      <c r="Z74" s="336"/>
      <c r="AA74" s="336"/>
      <c r="AB74" s="359"/>
      <c r="AC74" s="359"/>
      <c r="AD74" s="359"/>
      <c r="AE74" s="359"/>
      <c r="AF74" s="359"/>
      <c r="AG74" s="359"/>
      <c r="AH74" s="359"/>
      <c r="AI74" s="359"/>
      <c r="AJ74" s="359"/>
      <c r="AK74" s="359"/>
      <c r="AL74" s="359"/>
    </row>
    <row r="75" spans="1:38" ht="17.25" customHeight="1">
      <c r="A75" s="859"/>
      <c r="B75" s="862"/>
      <c r="C75" s="296"/>
      <c r="D75" s="96"/>
      <c r="E75" s="294"/>
      <c r="F75" s="862"/>
      <c r="G75" s="65"/>
      <c r="H75" s="96"/>
      <c r="I75" s="294"/>
      <c r="J75" s="862"/>
      <c r="K75" s="296"/>
      <c r="L75" s="96"/>
      <c r="M75" s="294"/>
      <c r="N75" s="862"/>
      <c r="O75" s="295" t="s">
        <v>111</v>
      </c>
      <c r="P75" s="30">
        <v>13</v>
      </c>
      <c r="Q75" s="294" t="s">
        <v>168</v>
      </c>
      <c r="R75" s="845"/>
      <c r="S75" s="846"/>
      <c r="T75" s="846"/>
      <c r="U75" s="847"/>
      <c r="V75">
        <f t="shared" si="12"/>
        <v>0</v>
      </c>
      <c r="W75" s="359"/>
      <c r="X75" s="360"/>
      <c r="Y75" s="336"/>
      <c r="Z75" s="336"/>
      <c r="AA75" s="336"/>
      <c r="AB75" s="359"/>
      <c r="AC75" s="359"/>
      <c r="AD75" s="359"/>
      <c r="AE75" s="359"/>
      <c r="AF75" s="359"/>
      <c r="AG75" s="359"/>
      <c r="AH75" s="359"/>
      <c r="AI75" s="359"/>
      <c r="AJ75" s="359"/>
      <c r="AK75" s="359"/>
      <c r="AL75" s="359"/>
    </row>
    <row r="76" spans="1:38" ht="17.25" customHeight="1">
      <c r="A76" s="859"/>
      <c r="B76" s="862"/>
      <c r="C76" s="21"/>
      <c r="D76" s="24"/>
      <c r="E76" s="20"/>
      <c r="F76" s="862"/>
      <c r="G76" s="21"/>
      <c r="H76" s="103"/>
      <c r="I76" s="20"/>
      <c r="J76" s="862"/>
      <c r="K76" s="21"/>
      <c r="L76" s="24"/>
      <c r="M76" s="20"/>
      <c r="N76" s="862"/>
      <c r="O76" s="55" t="s">
        <v>245</v>
      </c>
      <c r="P76" s="30">
        <v>1.08</v>
      </c>
      <c r="Q76" s="20" t="s">
        <v>67</v>
      </c>
      <c r="R76" s="845"/>
      <c r="S76" s="846"/>
      <c r="T76" s="846"/>
      <c r="U76" s="847"/>
      <c r="V76">
        <f t="shared" si="12"/>
        <v>0</v>
      </c>
      <c r="W76" s="359"/>
      <c r="X76" s="360"/>
      <c r="Y76" s="336"/>
      <c r="Z76" s="336"/>
      <c r="AA76" s="336"/>
      <c r="AB76" s="359"/>
      <c r="AC76" s="359"/>
      <c r="AD76" s="359"/>
      <c r="AE76" s="359"/>
      <c r="AF76" s="359"/>
      <c r="AG76" s="359"/>
      <c r="AH76" s="359"/>
      <c r="AI76" s="359"/>
      <c r="AJ76" s="359"/>
      <c r="AK76" s="359"/>
      <c r="AL76" s="359"/>
    </row>
    <row r="77" spans="1:38" ht="17.25" customHeight="1">
      <c r="A77" s="859"/>
      <c r="B77" s="862"/>
      <c r="C77" s="27"/>
      <c r="D77" s="84"/>
      <c r="E77" s="20"/>
      <c r="F77" s="862"/>
      <c r="G77" s="28"/>
      <c r="H77" s="84"/>
      <c r="I77" s="20"/>
      <c r="J77" s="862"/>
      <c r="K77" s="27"/>
      <c r="L77" s="84"/>
      <c r="M77" s="20"/>
      <c r="N77" s="862"/>
      <c r="O77" s="55" t="s">
        <v>246</v>
      </c>
      <c r="P77" s="301">
        <v>1.08</v>
      </c>
      <c r="Q77" s="20" t="s">
        <v>67</v>
      </c>
      <c r="R77" s="845"/>
      <c r="S77" s="846"/>
      <c r="T77" s="846"/>
      <c r="U77" s="847"/>
      <c r="V77">
        <f t="shared" si="12"/>
        <v>0</v>
      </c>
      <c r="W77" s="359"/>
      <c r="X77" s="360"/>
      <c r="Y77" s="336"/>
      <c r="Z77" s="336"/>
      <c r="AA77" s="336"/>
      <c r="AB77" s="359"/>
      <c r="AC77" s="359"/>
      <c r="AD77" s="359"/>
      <c r="AE77" s="359"/>
      <c r="AF77" s="359"/>
      <c r="AG77" s="359"/>
      <c r="AH77" s="359"/>
      <c r="AI77" s="359"/>
      <c r="AJ77" s="359"/>
      <c r="AK77" s="359"/>
      <c r="AL77" s="359"/>
    </row>
    <row r="78" spans="1:38" ht="17.25" customHeight="1">
      <c r="A78" s="859"/>
      <c r="B78" s="862"/>
      <c r="C78" s="28"/>
      <c r="D78" s="84"/>
      <c r="E78" s="31"/>
      <c r="F78" s="862"/>
      <c r="G78" s="28"/>
      <c r="H78" s="84"/>
      <c r="I78" s="31"/>
      <c r="J78" s="862"/>
      <c r="K78" s="28"/>
      <c r="L78" s="84"/>
      <c r="M78" s="31"/>
      <c r="N78" s="862"/>
      <c r="O78" s="33"/>
      <c r="P78" s="34"/>
      <c r="Q78" s="31"/>
      <c r="R78" s="845"/>
      <c r="S78" s="846"/>
      <c r="T78" s="846"/>
      <c r="U78" s="847"/>
      <c r="V78">
        <f t="shared" si="12"/>
        <v>0</v>
      </c>
      <c r="W78" s="359"/>
      <c r="X78" s="360"/>
      <c r="Y78" s="336"/>
      <c r="Z78" s="336"/>
      <c r="AA78" s="336"/>
      <c r="AB78" s="359"/>
      <c r="AC78" s="359"/>
      <c r="AD78" s="359"/>
      <c r="AE78" s="359"/>
      <c r="AF78" s="359"/>
      <c r="AG78" s="359"/>
      <c r="AH78" s="359"/>
      <c r="AI78" s="359"/>
      <c r="AJ78" s="359"/>
      <c r="AK78" s="359"/>
      <c r="AL78" s="359"/>
    </row>
    <row r="79" spans="1:38" ht="17.25" customHeight="1" thickBot="1">
      <c r="A79" s="860"/>
      <c r="B79" s="863"/>
      <c r="C79" s="53"/>
      <c r="D79" s="50"/>
      <c r="E79" s="54"/>
      <c r="F79" s="863"/>
      <c r="G79" s="53"/>
      <c r="H79" s="50"/>
      <c r="I79" s="54"/>
      <c r="J79" s="863"/>
      <c r="K79" s="53"/>
      <c r="L79" s="50"/>
      <c r="M79" s="54"/>
      <c r="N79" s="863"/>
      <c r="O79" s="52"/>
      <c r="P79" s="40"/>
      <c r="Q79" s="119"/>
      <c r="R79" s="855"/>
      <c r="S79" s="856"/>
      <c r="T79" s="856"/>
      <c r="U79" s="857"/>
      <c r="V79">
        <f t="shared" si="12"/>
        <v>0</v>
      </c>
      <c r="W79" s="359"/>
      <c r="X79" s="360"/>
      <c r="Y79" s="336"/>
      <c r="Z79" s="336"/>
      <c r="AA79" s="336"/>
      <c r="AB79" s="359"/>
      <c r="AC79" s="359"/>
      <c r="AD79" s="359"/>
      <c r="AE79" s="359"/>
      <c r="AF79" s="359"/>
      <c r="AG79" s="359"/>
      <c r="AH79" s="359"/>
      <c r="AI79" s="359"/>
      <c r="AJ79" s="359"/>
      <c r="AK79" s="359"/>
      <c r="AL79" s="359"/>
    </row>
    <row r="80" spans="2:19" ht="16.5">
      <c r="B80" s="851" t="s">
        <v>35</v>
      </c>
      <c r="C80" s="852"/>
      <c r="D80" s="852"/>
      <c r="E80" s="852"/>
      <c r="F80" s="852"/>
      <c r="G80" s="852"/>
      <c r="H80" s="852"/>
      <c r="I80" s="852"/>
      <c r="J80" s="852"/>
      <c r="K80" s="852"/>
      <c r="L80" s="852"/>
      <c r="M80" s="852"/>
      <c r="N80" s="852"/>
      <c r="O80" s="852"/>
      <c r="P80" s="852"/>
      <c r="Q80" s="852"/>
      <c r="R80" s="852"/>
      <c r="S80" s="852"/>
    </row>
    <row r="81" spans="2:19" ht="22.5">
      <c r="B81" s="106" t="s">
        <v>24</v>
      </c>
      <c r="D81" s="106"/>
      <c r="E81" s="105"/>
      <c r="F81" s="106" t="s">
        <v>21</v>
      </c>
      <c r="G81" s="107"/>
      <c r="H81" s="107"/>
      <c r="I81" s="105"/>
      <c r="J81" s="117" t="s">
        <v>23</v>
      </c>
      <c r="K81" s="108"/>
      <c r="L81" s="107"/>
      <c r="M81" s="109"/>
      <c r="N81" s="110"/>
      <c r="O81" s="105"/>
      <c r="P81" s="111" t="s">
        <v>22</v>
      </c>
      <c r="Q81" s="112"/>
      <c r="R81" s="105"/>
      <c r="S81" s="113"/>
    </row>
  </sheetData>
  <sheetProtection/>
  <mergeCells count="95">
    <mergeCell ref="A1:E1"/>
    <mergeCell ref="B3:E3"/>
    <mergeCell ref="F3:I3"/>
    <mergeCell ref="F1:U1"/>
    <mergeCell ref="B2:E2"/>
    <mergeCell ref="A2:A3"/>
    <mergeCell ref="J3:M3"/>
    <mergeCell ref="N3:Q3"/>
    <mergeCell ref="R3:U3"/>
    <mergeCell ref="F2:I2"/>
    <mergeCell ref="J2:M2"/>
    <mergeCell ref="N2:Q2"/>
    <mergeCell ref="R2:U2"/>
    <mergeCell ref="N17:N23"/>
    <mergeCell ref="R17:R23"/>
    <mergeCell ref="R30:R34"/>
    <mergeCell ref="N6:N12"/>
    <mergeCell ref="R6:R12"/>
    <mergeCell ref="J30:J34"/>
    <mergeCell ref="N24:N28"/>
    <mergeCell ref="B80:S80"/>
    <mergeCell ref="J24:J28"/>
    <mergeCell ref="N30:N34"/>
    <mergeCell ref="N47:N53"/>
    <mergeCell ref="R24:R28"/>
    <mergeCell ref="B4:E12"/>
    <mergeCell ref="B17:B23"/>
    <mergeCell ref="B42:E42"/>
    <mergeCell ref="F42:I42"/>
    <mergeCell ref="J42:M42"/>
    <mergeCell ref="A4:A5"/>
    <mergeCell ref="A6:A12"/>
    <mergeCell ref="F6:F12"/>
    <mergeCell ref="J6:J12"/>
    <mergeCell ref="A24:A28"/>
    <mergeCell ref="J17:J23"/>
    <mergeCell ref="A14:A15"/>
    <mergeCell ref="F17:F23"/>
    <mergeCell ref="B24:B28"/>
    <mergeCell ref="F24:F28"/>
    <mergeCell ref="B36:C36"/>
    <mergeCell ref="F36:G36"/>
    <mergeCell ref="N36:O36"/>
    <mergeCell ref="B41:C41"/>
    <mergeCell ref="A42:A43"/>
    <mergeCell ref="A30:A34"/>
    <mergeCell ref="A35:A36"/>
    <mergeCell ref="A37:A39"/>
    <mergeCell ref="B30:B34"/>
    <mergeCell ref="F54:F58"/>
    <mergeCell ref="A17:A23"/>
    <mergeCell ref="R42:U42"/>
    <mergeCell ref="B43:E43"/>
    <mergeCell ref="F43:I43"/>
    <mergeCell ref="J43:M43"/>
    <mergeCell ref="N43:Q43"/>
    <mergeCell ref="F30:F34"/>
    <mergeCell ref="J54:J58"/>
    <mergeCell ref="N54:N58"/>
    <mergeCell ref="R43:U43"/>
    <mergeCell ref="N42:Q42"/>
    <mergeCell ref="G29:I29"/>
    <mergeCell ref="O29:Q29"/>
    <mergeCell ref="A73:A79"/>
    <mergeCell ref="A69:A70"/>
    <mergeCell ref="B69:E69"/>
    <mergeCell ref="F69:I69"/>
    <mergeCell ref="J69:M69"/>
    <mergeCell ref="B73:B79"/>
    <mergeCell ref="R69:U69"/>
    <mergeCell ref="N60:N64"/>
    <mergeCell ref="J47:J53"/>
    <mergeCell ref="N73:N79"/>
    <mergeCell ref="R71:U79"/>
    <mergeCell ref="N70:Q70"/>
    <mergeCell ref="R70:U70"/>
    <mergeCell ref="R44:U66"/>
    <mergeCell ref="A44:A45"/>
    <mergeCell ref="J70:M70"/>
    <mergeCell ref="B47:B53"/>
    <mergeCell ref="F47:F53"/>
    <mergeCell ref="F73:F79"/>
    <mergeCell ref="J73:J79"/>
    <mergeCell ref="B70:E70"/>
    <mergeCell ref="A47:A53"/>
    <mergeCell ref="A54:A58"/>
    <mergeCell ref="B54:B58"/>
    <mergeCell ref="F70:I70"/>
    <mergeCell ref="N69:Q69"/>
    <mergeCell ref="F60:F64"/>
    <mergeCell ref="A71:A72"/>
    <mergeCell ref="A65:A66"/>
    <mergeCell ref="A60:A64"/>
    <mergeCell ref="B60:B64"/>
    <mergeCell ref="J60:J64"/>
  </mergeCells>
  <printOptions horizontalCentered="1" verticalCentered="1"/>
  <pageMargins left="0.15748031496062992" right="0.15748031496062992" top="0.984251968503937" bottom="0.5905511811023623" header="0.5118110236220472" footer="0.5118110236220472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5"/>
  <sheetViews>
    <sheetView zoomScale="73" zoomScaleNormal="73" zoomScalePageLayoutView="0" workbookViewId="0" topLeftCell="A1">
      <selection activeCell="A1" sqref="A1:U81"/>
    </sheetView>
  </sheetViews>
  <sheetFormatPr defaultColWidth="8.875" defaultRowHeight="16.5"/>
  <cols>
    <col min="1" max="1" width="3.25390625" style="272" customWidth="1"/>
    <col min="2" max="2" width="6.125" style="144" customWidth="1"/>
    <col min="3" max="3" width="8.625" style="144" customWidth="1"/>
    <col min="4" max="4" width="6.25390625" style="273" customWidth="1"/>
    <col min="5" max="5" width="5.375" style="144" customWidth="1"/>
    <col min="6" max="6" width="6.125" style="144" customWidth="1"/>
    <col min="7" max="7" width="8.625" style="144" customWidth="1"/>
    <col min="8" max="8" width="6.125" style="273" customWidth="1"/>
    <col min="9" max="10" width="6.125" style="144" customWidth="1"/>
    <col min="11" max="11" width="8.625" style="144" customWidth="1"/>
    <col min="12" max="12" width="7.25390625" style="273" customWidth="1"/>
    <col min="13" max="13" width="7.25390625" style="144" customWidth="1"/>
    <col min="14" max="14" width="6.125" style="144" customWidth="1"/>
    <col min="15" max="15" width="8.625" style="144" customWidth="1"/>
    <col min="16" max="16" width="6.125" style="273" customWidth="1"/>
    <col min="17" max="18" width="6.125" style="144" customWidth="1"/>
    <col min="19" max="19" width="8.625" style="144" customWidth="1"/>
    <col min="20" max="20" width="6.875" style="273" customWidth="1"/>
    <col min="21" max="21" width="6.875" style="144" customWidth="1"/>
    <col min="22" max="22" width="7.75390625" style="144" hidden="1" customWidth="1"/>
    <col min="23" max="16384" width="8.875" style="144" customWidth="1"/>
  </cols>
  <sheetData>
    <row r="1" spans="1:21" ht="39" customHeight="1" thickBot="1">
      <c r="A1" s="958" t="s">
        <v>443</v>
      </c>
      <c r="B1" s="958"/>
      <c r="C1" s="958"/>
      <c r="D1" s="958"/>
      <c r="E1" s="959"/>
      <c r="F1" s="960" t="s">
        <v>61</v>
      </c>
      <c r="G1" s="961"/>
      <c r="H1" s="961"/>
      <c r="I1" s="961"/>
      <c r="J1" s="961"/>
      <c r="K1" s="961"/>
      <c r="L1" s="961"/>
      <c r="M1" s="961"/>
      <c r="N1" s="961"/>
      <c r="O1" s="961"/>
      <c r="P1" s="961"/>
      <c r="Q1" s="961"/>
      <c r="R1" s="961"/>
      <c r="S1" s="961"/>
      <c r="T1" s="961"/>
      <c r="U1" s="962"/>
    </row>
    <row r="2" spans="1:21" ht="16.5">
      <c r="A2" s="1028" t="s">
        <v>14</v>
      </c>
      <c r="B2" s="1038" t="s">
        <v>454</v>
      </c>
      <c r="C2" s="1039"/>
      <c r="D2" s="1039"/>
      <c r="E2" s="1040"/>
      <c r="F2" s="1038" t="s">
        <v>455</v>
      </c>
      <c r="G2" s="1039"/>
      <c r="H2" s="1039"/>
      <c r="I2" s="1040"/>
      <c r="J2" s="1038" t="s">
        <v>456</v>
      </c>
      <c r="K2" s="1039"/>
      <c r="L2" s="1039"/>
      <c r="M2" s="1040"/>
      <c r="N2" s="1038" t="s">
        <v>457</v>
      </c>
      <c r="O2" s="1039"/>
      <c r="P2" s="1039"/>
      <c r="Q2" s="1040"/>
      <c r="R2" s="1038" t="s">
        <v>458</v>
      </c>
      <c r="S2" s="1039"/>
      <c r="T2" s="1039"/>
      <c r="U2" s="1040"/>
    </row>
    <row r="3" spans="1:21" ht="17.25" thickBot="1">
      <c r="A3" s="1029"/>
      <c r="B3" s="1042" t="s">
        <v>7</v>
      </c>
      <c r="C3" s="1042"/>
      <c r="D3" s="1042"/>
      <c r="E3" s="1043"/>
      <c r="F3" s="1042" t="s">
        <v>8</v>
      </c>
      <c r="G3" s="1042"/>
      <c r="H3" s="1042"/>
      <c r="I3" s="1043"/>
      <c r="J3" s="1042" t="s">
        <v>9</v>
      </c>
      <c r="K3" s="1042"/>
      <c r="L3" s="1042"/>
      <c r="M3" s="1043"/>
      <c r="N3" s="1042" t="s">
        <v>10</v>
      </c>
      <c r="O3" s="1042"/>
      <c r="P3" s="1042"/>
      <c r="Q3" s="1043"/>
      <c r="R3" s="1042" t="s">
        <v>11</v>
      </c>
      <c r="S3" s="1042"/>
      <c r="T3" s="1042"/>
      <c r="U3" s="1043"/>
    </row>
    <row r="4" spans="1:21" ht="17.25" customHeight="1">
      <c r="A4" s="1028" t="s">
        <v>29</v>
      </c>
      <c r="B4" s="933" t="s">
        <v>437</v>
      </c>
      <c r="C4" s="934"/>
      <c r="D4" s="934"/>
      <c r="E4" s="935"/>
      <c r="F4" s="11" t="s">
        <v>38</v>
      </c>
      <c r="G4" s="1">
        <v>60</v>
      </c>
      <c r="H4" s="80" t="s">
        <v>39</v>
      </c>
      <c r="I4" s="5">
        <v>1</v>
      </c>
      <c r="J4" s="11" t="s">
        <v>38</v>
      </c>
      <c r="K4" s="1">
        <v>60</v>
      </c>
      <c r="L4" s="80" t="s">
        <v>39</v>
      </c>
      <c r="M4" s="5">
        <v>1</v>
      </c>
      <c r="N4" s="11" t="s">
        <v>38</v>
      </c>
      <c r="O4" s="1">
        <v>60</v>
      </c>
      <c r="P4" s="80" t="s">
        <v>39</v>
      </c>
      <c r="Q4" s="5">
        <v>1</v>
      </c>
      <c r="R4" s="11" t="s">
        <v>38</v>
      </c>
      <c r="S4" s="1">
        <v>60</v>
      </c>
      <c r="T4" s="80" t="s">
        <v>39</v>
      </c>
      <c r="U4" s="5">
        <v>1</v>
      </c>
    </row>
    <row r="5" spans="1:21" ht="15.75" customHeight="1" thickBot="1">
      <c r="A5" s="1029"/>
      <c r="B5" s="936"/>
      <c r="C5" s="937"/>
      <c r="D5" s="937"/>
      <c r="E5" s="938"/>
      <c r="F5" s="6" t="s">
        <v>0</v>
      </c>
      <c r="G5" s="2" t="s">
        <v>1</v>
      </c>
      <c r="H5" s="81" t="s">
        <v>31</v>
      </c>
      <c r="I5" s="7" t="s">
        <v>32</v>
      </c>
      <c r="J5" s="6" t="s">
        <v>0</v>
      </c>
      <c r="K5" s="2" t="s">
        <v>1</v>
      </c>
      <c r="L5" s="81" t="s">
        <v>31</v>
      </c>
      <c r="M5" s="7" t="s">
        <v>32</v>
      </c>
      <c r="N5" s="6" t="s">
        <v>0</v>
      </c>
      <c r="O5" s="2" t="s">
        <v>1</v>
      </c>
      <c r="P5" s="81" t="s">
        <v>31</v>
      </c>
      <c r="Q5" s="7" t="s">
        <v>32</v>
      </c>
      <c r="R5" s="12" t="s">
        <v>0</v>
      </c>
      <c r="S5" s="76" t="s">
        <v>1</v>
      </c>
      <c r="T5" s="81" t="s">
        <v>31</v>
      </c>
      <c r="U5" s="7" t="s">
        <v>32</v>
      </c>
    </row>
    <row r="6" spans="1:21" ht="16.5" customHeight="1">
      <c r="A6" s="1028" t="s">
        <v>33</v>
      </c>
      <c r="B6" s="936"/>
      <c r="C6" s="937"/>
      <c r="D6" s="937"/>
      <c r="E6" s="938"/>
      <c r="F6" s="1030" t="s">
        <v>202</v>
      </c>
      <c r="G6" s="427" t="s">
        <v>196</v>
      </c>
      <c r="H6" s="433">
        <v>2.13</v>
      </c>
      <c r="I6" s="434" t="s">
        <v>197</v>
      </c>
      <c r="J6" s="948" t="s">
        <v>481</v>
      </c>
      <c r="K6" s="628" t="s">
        <v>492</v>
      </c>
      <c r="L6" s="629">
        <v>61</v>
      </c>
      <c r="M6" s="630" t="s">
        <v>113</v>
      </c>
      <c r="N6" s="948" t="s">
        <v>482</v>
      </c>
      <c r="O6" s="640" t="s">
        <v>493</v>
      </c>
      <c r="P6" s="641">
        <v>61</v>
      </c>
      <c r="Q6" s="642" t="s">
        <v>201</v>
      </c>
      <c r="R6" s="1048" t="s">
        <v>483</v>
      </c>
      <c r="S6" s="656" t="s">
        <v>203</v>
      </c>
      <c r="T6" s="657">
        <v>1</v>
      </c>
      <c r="U6" s="658" t="s">
        <v>197</v>
      </c>
    </row>
    <row r="7" spans="1:21" ht="17.25" customHeight="1">
      <c r="A7" s="1041"/>
      <c r="B7" s="936"/>
      <c r="C7" s="937"/>
      <c r="D7" s="937"/>
      <c r="E7" s="938"/>
      <c r="F7" s="1031"/>
      <c r="G7" s="428" t="s">
        <v>204</v>
      </c>
      <c r="H7" s="436">
        <v>20</v>
      </c>
      <c r="I7" s="435" t="s">
        <v>201</v>
      </c>
      <c r="J7" s="1033"/>
      <c r="K7" s="631" t="s">
        <v>80</v>
      </c>
      <c r="L7" s="629">
        <v>61</v>
      </c>
      <c r="M7" s="632" t="s">
        <v>224</v>
      </c>
      <c r="N7" s="883"/>
      <c r="O7" s="643" t="s">
        <v>494</v>
      </c>
      <c r="P7" s="654">
        <v>61</v>
      </c>
      <c r="Q7" s="655" t="s">
        <v>201</v>
      </c>
      <c r="R7" s="1033"/>
      <c r="S7" s="659" t="s">
        <v>517</v>
      </c>
      <c r="T7" s="660">
        <v>6</v>
      </c>
      <c r="U7" s="661" t="s">
        <v>193</v>
      </c>
    </row>
    <row r="8" spans="1:21" ht="17.25" customHeight="1">
      <c r="A8" s="1041"/>
      <c r="B8" s="936"/>
      <c r="C8" s="937"/>
      <c r="D8" s="937"/>
      <c r="E8" s="938"/>
      <c r="F8" s="1031"/>
      <c r="G8" s="428" t="s">
        <v>205</v>
      </c>
      <c r="H8" s="436">
        <v>14</v>
      </c>
      <c r="I8" s="435" t="s">
        <v>206</v>
      </c>
      <c r="J8" s="1033"/>
      <c r="K8" s="631"/>
      <c r="L8" s="633"/>
      <c r="M8" s="632"/>
      <c r="N8" s="883"/>
      <c r="O8" s="644" t="s">
        <v>495</v>
      </c>
      <c r="P8" s="645">
        <v>6</v>
      </c>
      <c r="Q8" s="646" t="s">
        <v>470</v>
      </c>
      <c r="R8" s="1033"/>
      <c r="S8" s="659" t="s">
        <v>207</v>
      </c>
      <c r="T8" s="662">
        <v>6</v>
      </c>
      <c r="U8" s="663" t="s">
        <v>193</v>
      </c>
    </row>
    <row r="9" spans="1:21" ht="17.25" customHeight="1">
      <c r="A9" s="1041"/>
      <c r="B9" s="936"/>
      <c r="C9" s="937"/>
      <c r="D9" s="937"/>
      <c r="E9" s="938"/>
      <c r="F9" s="1031"/>
      <c r="G9" s="431" t="s">
        <v>208</v>
      </c>
      <c r="H9" s="437">
        <v>14</v>
      </c>
      <c r="I9" s="121" t="s">
        <v>193</v>
      </c>
      <c r="J9" s="1033"/>
      <c r="K9" s="618" t="s">
        <v>469</v>
      </c>
      <c r="L9" s="634">
        <v>6</v>
      </c>
      <c r="M9" s="632" t="s">
        <v>78</v>
      </c>
      <c r="N9" s="883"/>
      <c r="O9" s="647"/>
      <c r="P9" s="648"/>
      <c r="Q9" s="649"/>
      <c r="R9" s="1033"/>
      <c r="S9" s="659" t="s">
        <v>198</v>
      </c>
      <c r="T9" s="660">
        <v>8</v>
      </c>
      <c r="U9" s="663" t="s">
        <v>193</v>
      </c>
    </row>
    <row r="10" spans="1:21" ht="17.25" customHeight="1">
      <c r="A10" s="1041"/>
      <c r="B10" s="936"/>
      <c r="C10" s="937"/>
      <c r="D10" s="937"/>
      <c r="E10" s="938"/>
      <c r="F10" s="1031"/>
      <c r="G10" s="429"/>
      <c r="H10" s="430"/>
      <c r="I10" s="121"/>
      <c r="J10" s="1033"/>
      <c r="K10" s="635"/>
      <c r="L10" s="636"/>
      <c r="M10" s="632"/>
      <c r="N10" s="883"/>
      <c r="O10" s="647"/>
      <c r="P10" s="648"/>
      <c r="Q10" s="649"/>
      <c r="R10" s="1033"/>
      <c r="S10" s="659" t="s">
        <v>209</v>
      </c>
      <c r="T10" s="664">
        <v>6</v>
      </c>
      <c r="U10" s="665" t="s">
        <v>193</v>
      </c>
    </row>
    <row r="11" spans="1:21" ht="17.25" customHeight="1">
      <c r="A11" s="1041"/>
      <c r="B11" s="936"/>
      <c r="C11" s="937"/>
      <c r="D11" s="937"/>
      <c r="E11" s="938"/>
      <c r="F11" s="1031"/>
      <c r="G11" s="429"/>
      <c r="H11" s="430"/>
      <c r="I11" s="432"/>
      <c r="J11" s="1033"/>
      <c r="K11" s="635"/>
      <c r="L11" s="636"/>
      <c r="M11" s="632"/>
      <c r="N11" s="883"/>
      <c r="O11" s="647"/>
      <c r="P11" s="648"/>
      <c r="Q11" s="650"/>
      <c r="R11" s="1033"/>
      <c r="S11" s="666"/>
      <c r="T11" s="667"/>
      <c r="U11" s="668"/>
    </row>
    <row r="12" spans="1:21" ht="17.25" customHeight="1" thickBot="1">
      <c r="A12" s="1041"/>
      <c r="B12" s="939"/>
      <c r="C12" s="940"/>
      <c r="D12" s="940"/>
      <c r="E12" s="941"/>
      <c r="F12" s="1032"/>
      <c r="G12" s="438"/>
      <c r="H12" s="439"/>
      <c r="I12" s="440"/>
      <c r="J12" s="1034"/>
      <c r="K12" s="637"/>
      <c r="L12" s="638"/>
      <c r="M12" s="639"/>
      <c r="N12" s="884"/>
      <c r="O12" s="651"/>
      <c r="P12" s="652"/>
      <c r="Q12" s="653"/>
      <c r="R12" s="1034"/>
      <c r="S12" s="669"/>
      <c r="T12" s="670"/>
      <c r="U12" s="671"/>
    </row>
    <row r="13" spans="1:21" ht="6.75" customHeight="1" thickBot="1">
      <c r="A13" s="244"/>
      <c r="B13" s="245"/>
      <c r="C13" s="246"/>
      <c r="D13" s="247"/>
      <c r="E13" s="246"/>
      <c r="F13" s="245"/>
      <c r="G13" s="246"/>
      <c r="H13" s="247"/>
      <c r="I13" s="246"/>
      <c r="J13" s="245"/>
      <c r="K13" s="246"/>
      <c r="L13" s="247"/>
      <c r="M13" s="246"/>
      <c r="N13" s="245"/>
      <c r="O13" s="246"/>
      <c r="P13" s="247"/>
      <c r="Q13" s="246"/>
      <c r="R13" s="245"/>
      <c r="S13" s="246"/>
      <c r="T13" s="247"/>
      <c r="U13" s="248"/>
    </row>
    <row r="14" spans="1:21" ht="17.25" customHeight="1">
      <c r="A14" s="878" t="s">
        <v>29</v>
      </c>
      <c r="B14" s="11" t="s">
        <v>38</v>
      </c>
      <c r="C14" s="284" t="s">
        <v>64</v>
      </c>
      <c r="D14" s="80" t="s">
        <v>39</v>
      </c>
      <c r="E14" s="5">
        <v>2</v>
      </c>
      <c r="F14" s="4" t="s">
        <v>38</v>
      </c>
      <c r="G14" s="284" t="s">
        <v>64</v>
      </c>
      <c r="H14" s="80" t="s">
        <v>39</v>
      </c>
      <c r="I14" s="5">
        <v>2</v>
      </c>
      <c r="J14" s="4" t="s">
        <v>38</v>
      </c>
      <c r="K14" s="284" t="s">
        <v>64</v>
      </c>
      <c r="L14" s="80" t="s">
        <v>39</v>
      </c>
      <c r="M14" s="5">
        <v>2</v>
      </c>
      <c r="N14" s="4" t="s">
        <v>38</v>
      </c>
      <c r="O14" s="284" t="s">
        <v>64</v>
      </c>
      <c r="P14" s="80" t="s">
        <v>39</v>
      </c>
      <c r="Q14" s="5">
        <v>2</v>
      </c>
      <c r="R14" s="11" t="s">
        <v>38</v>
      </c>
      <c r="S14" s="284" t="s">
        <v>64</v>
      </c>
      <c r="T14" s="80" t="s">
        <v>39</v>
      </c>
      <c r="U14" s="5">
        <v>2</v>
      </c>
    </row>
    <row r="15" spans="1:21" ht="15.75" customHeight="1" thickBot="1">
      <c r="A15" s="854"/>
      <c r="B15" s="63" t="s">
        <v>30</v>
      </c>
      <c r="C15" s="2" t="s">
        <v>1</v>
      </c>
      <c r="D15" s="81" t="s">
        <v>31</v>
      </c>
      <c r="E15" s="7" t="s">
        <v>32</v>
      </c>
      <c r="F15" s="6" t="s">
        <v>0</v>
      </c>
      <c r="G15" s="2" t="s">
        <v>1</v>
      </c>
      <c r="H15" s="81" t="s">
        <v>31</v>
      </c>
      <c r="I15" s="7" t="s">
        <v>32</v>
      </c>
      <c r="J15" s="6" t="s">
        <v>0</v>
      </c>
      <c r="K15" s="2" t="s">
        <v>1</v>
      </c>
      <c r="L15" s="81" t="s">
        <v>31</v>
      </c>
      <c r="M15" s="7" t="s">
        <v>32</v>
      </c>
      <c r="N15" s="6" t="s">
        <v>0</v>
      </c>
      <c r="O15" s="2" t="s">
        <v>1</v>
      </c>
      <c r="P15" s="81" t="s">
        <v>31</v>
      </c>
      <c r="Q15" s="7" t="s">
        <v>32</v>
      </c>
      <c r="R15" s="12" t="s">
        <v>0</v>
      </c>
      <c r="S15" s="2" t="s">
        <v>1</v>
      </c>
      <c r="T15" s="81" t="s">
        <v>31</v>
      </c>
      <c r="U15" s="7" t="s">
        <v>32</v>
      </c>
    </row>
    <row r="16" spans="1:21" ht="18" thickBot="1">
      <c r="A16" s="131" t="s">
        <v>47</v>
      </c>
      <c r="B16" s="132" t="s">
        <v>48</v>
      </c>
      <c r="C16" s="133" t="s">
        <v>49</v>
      </c>
      <c r="D16" s="127"/>
      <c r="E16" s="134"/>
      <c r="F16" s="135" t="s">
        <v>48</v>
      </c>
      <c r="G16" s="136" t="s">
        <v>59</v>
      </c>
      <c r="H16" s="128"/>
      <c r="I16" s="137"/>
      <c r="J16" s="135" t="s">
        <v>48</v>
      </c>
      <c r="K16" s="138"/>
      <c r="L16" s="129"/>
      <c r="M16" s="137"/>
      <c r="N16" s="139" t="s">
        <v>48</v>
      </c>
      <c r="O16" s="140" t="s">
        <v>60</v>
      </c>
      <c r="P16" s="128"/>
      <c r="Q16" s="137"/>
      <c r="R16" s="141" t="s">
        <v>48</v>
      </c>
      <c r="S16" s="142" t="s">
        <v>49</v>
      </c>
      <c r="T16" s="130"/>
      <c r="U16" s="143"/>
    </row>
    <row r="17" spans="1:22" ht="17.25" customHeight="1">
      <c r="A17" s="1052" t="s">
        <v>52</v>
      </c>
      <c r="B17" s="1016" t="s">
        <v>117</v>
      </c>
      <c r="C17" s="13" t="s">
        <v>118</v>
      </c>
      <c r="D17" s="82">
        <v>16.09</v>
      </c>
      <c r="E17" s="14" t="s">
        <v>68</v>
      </c>
      <c r="F17" s="985" t="s">
        <v>119</v>
      </c>
      <c r="G17" s="15" t="s">
        <v>120</v>
      </c>
      <c r="H17" s="16">
        <v>21.08</v>
      </c>
      <c r="I17" s="14" t="s">
        <v>68</v>
      </c>
      <c r="J17" s="889" t="s">
        <v>121</v>
      </c>
      <c r="K17" s="118" t="s">
        <v>122</v>
      </c>
      <c r="L17" s="17">
        <v>62.15</v>
      </c>
      <c r="M17" s="14" t="s">
        <v>68</v>
      </c>
      <c r="N17" s="1019" t="s">
        <v>123</v>
      </c>
      <c r="O17" s="60" t="s">
        <v>124</v>
      </c>
      <c r="P17" s="101">
        <v>257</v>
      </c>
      <c r="Q17" s="14" t="s">
        <v>125</v>
      </c>
      <c r="R17" s="1044" t="s">
        <v>489</v>
      </c>
      <c r="S17" s="683" t="s">
        <v>509</v>
      </c>
      <c r="T17" s="743">
        <v>8</v>
      </c>
      <c r="U17" s="685" t="s">
        <v>168</v>
      </c>
      <c r="V17">
        <f>ROUNDDOWN(265/160*D17,0)+(265/160*D17-ROUNDDOWN(265/160*D17,0))*16/100</f>
        <v>26.10385</v>
      </c>
    </row>
    <row r="18" spans="1:22" ht="17.25" customHeight="1">
      <c r="A18" s="1049"/>
      <c r="B18" s="1017"/>
      <c r="C18" s="19" t="s">
        <v>72</v>
      </c>
      <c r="D18" s="83">
        <v>4.15</v>
      </c>
      <c r="E18" s="20" t="s">
        <v>68</v>
      </c>
      <c r="F18" s="838"/>
      <c r="G18" s="21" t="s">
        <v>127</v>
      </c>
      <c r="H18" s="24">
        <v>8.04</v>
      </c>
      <c r="I18" s="20" t="s">
        <v>68</v>
      </c>
      <c r="J18" s="890"/>
      <c r="K18" s="23" t="s">
        <v>88</v>
      </c>
      <c r="L18" s="83">
        <v>4.15</v>
      </c>
      <c r="M18" s="20" t="s">
        <v>68</v>
      </c>
      <c r="N18" s="1020"/>
      <c r="O18" s="25" t="s">
        <v>128</v>
      </c>
      <c r="P18" s="24">
        <v>3</v>
      </c>
      <c r="Q18" s="20" t="s">
        <v>116</v>
      </c>
      <c r="R18" s="1045"/>
      <c r="S18" s="622" t="s">
        <v>307</v>
      </c>
      <c r="T18" s="716">
        <v>21</v>
      </c>
      <c r="U18" s="687" t="s">
        <v>67</v>
      </c>
      <c r="V18">
        <f aca="true" t="shared" si="0" ref="V18:V35">ROUNDDOWN(265/160*D18,0)+(265/160*D18-ROUNDDOWN(265/160*D18,0))*16/100</f>
        <v>6.13975</v>
      </c>
    </row>
    <row r="19" spans="1:22" ht="17.25" customHeight="1">
      <c r="A19" s="1049"/>
      <c r="B19" s="1017"/>
      <c r="C19" s="27" t="s">
        <v>129</v>
      </c>
      <c r="D19" s="83">
        <v>4.15</v>
      </c>
      <c r="E19" s="20" t="s">
        <v>68</v>
      </c>
      <c r="F19" s="838"/>
      <c r="G19" s="21"/>
      <c r="H19" s="24"/>
      <c r="I19" s="20"/>
      <c r="J19" s="890"/>
      <c r="K19" s="55" t="s">
        <v>464</v>
      </c>
      <c r="L19" s="24">
        <v>8.04</v>
      </c>
      <c r="M19" s="20" t="s">
        <v>68</v>
      </c>
      <c r="N19" s="1020"/>
      <c r="O19" s="27"/>
      <c r="P19" s="24"/>
      <c r="Q19" s="20"/>
      <c r="R19" s="1045"/>
      <c r="S19" s="622" t="s">
        <v>5</v>
      </c>
      <c r="T19" s="688">
        <v>10</v>
      </c>
      <c r="U19" s="687" t="s">
        <v>67</v>
      </c>
      <c r="V19">
        <f t="shared" si="0"/>
        <v>6.13975</v>
      </c>
    </row>
    <row r="20" spans="1:22" ht="17.25" customHeight="1">
      <c r="A20" s="1049"/>
      <c r="B20" s="1017"/>
      <c r="C20" s="21" t="s">
        <v>130</v>
      </c>
      <c r="D20" s="24">
        <v>2</v>
      </c>
      <c r="E20" s="20" t="s">
        <v>78</v>
      </c>
      <c r="F20" s="838"/>
      <c r="G20" s="29"/>
      <c r="H20" s="30"/>
      <c r="I20" s="20"/>
      <c r="J20" s="890"/>
      <c r="K20" s="55" t="s">
        <v>76</v>
      </c>
      <c r="L20" s="89">
        <v>3.05</v>
      </c>
      <c r="M20" s="20" t="s">
        <v>68</v>
      </c>
      <c r="N20" s="1020"/>
      <c r="O20" s="21"/>
      <c r="P20" s="24"/>
      <c r="Q20" s="20"/>
      <c r="R20" s="1045"/>
      <c r="S20" s="622"/>
      <c r="T20" s="689"/>
      <c r="U20" s="687"/>
      <c r="V20">
        <f t="shared" si="0"/>
        <v>3.05</v>
      </c>
    </row>
    <row r="21" spans="1:22" ht="17.25" customHeight="1">
      <c r="A21" s="1049"/>
      <c r="B21" s="1017"/>
      <c r="C21" s="28" t="s">
        <v>76</v>
      </c>
      <c r="D21" s="323">
        <v>1.1</v>
      </c>
      <c r="E21" s="20" t="s">
        <v>67</v>
      </c>
      <c r="F21" s="838"/>
      <c r="G21" s="29"/>
      <c r="H21" s="24"/>
      <c r="I21" s="20"/>
      <c r="J21" s="890"/>
      <c r="K21" s="55" t="s">
        <v>132</v>
      </c>
      <c r="L21" s="83">
        <v>4.15</v>
      </c>
      <c r="M21" s="20" t="s">
        <v>68</v>
      </c>
      <c r="N21" s="1020"/>
      <c r="O21" s="27"/>
      <c r="P21" s="84"/>
      <c r="Q21" s="20"/>
      <c r="R21" s="1045"/>
      <c r="S21" s="679"/>
      <c r="T21" s="680"/>
      <c r="U21" s="687"/>
      <c r="V21">
        <f t="shared" si="0"/>
        <v>1.1315</v>
      </c>
    </row>
    <row r="22" spans="1:22" ht="17.25" customHeight="1">
      <c r="A22" s="1049"/>
      <c r="B22" s="1017"/>
      <c r="C22" s="28"/>
      <c r="D22" s="84"/>
      <c r="E22" s="31"/>
      <c r="F22" s="838"/>
      <c r="G22" s="32"/>
      <c r="H22" s="83"/>
      <c r="I22" s="31"/>
      <c r="J22" s="890"/>
      <c r="K22" s="33" t="s">
        <v>133</v>
      </c>
      <c r="L22" s="34">
        <v>1.08</v>
      </c>
      <c r="M22" s="20" t="s">
        <v>68</v>
      </c>
      <c r="N22" s="1020"/>
      <c r="O22" s="28"/>
      <c r="P22" s="84"/>
      <c r="Q22" s="31"/>
      <c r="R22" s="1045"/>
      <c r="S22" s="679"/>
      <c r="T22" s="680"/>
      <c r="U22" s="681"/>
      <c r="V22">
        <f t="shared" si="0"/>
        <v>0</v>
      </c>
    </row>
    <row r="23" spans="1:22" ht="17.25" customHeight="1">
      <c r="A23" s="1049"/>
      <c r="B23" s="1018"/>
      <c r="C23" s="35"/>
      <c r="D23" s="85"/>
      <c r="E23" s="36"/>
      <c r="F23" s="986"/>
      <c r="G23" s="307"/>
      <c r="H23" s="308"/>
      <c r="I23" s="36"/>
      <c r="J23" s="890"/>
      <c r="K23" s="33" t="s">
        <v>94</v>
      </c>
      <c r="L23" s="83">
        <v>4.15</v>
      </c>
      <c r="M23" s="20" t="s">
        <v>67</v>
      </c>
      <c r="N23" s="1020"/>
      <c r="O23" s="35"/>
      <c r="P23" s="85"/>
      <c r="Q23" s="36"/>
      <c r="R23" s="1046"/>
      <c r="S23" s="625"/>
      <c r="T23" s="682"/>
      <c r="U23" s="627"/>
      <c r="V23">
        <f t="shared" si="0"/>
        <v>0</v>
      </c>
    </row>
    <row r="24" spans="1:22" ht="17.25" customHeight="1" thickBot="1">
      <c r="A24" s="1050"/>
      <c r="B24" s="1018"/>
      <c r="C24" s="35"/>
      <c r="D24" s="85"/>
      <c r="E24" s="36"/>
      <c r="F24" s="986"/>
      <c r="G24" s="312" t="s">
        <v>371</v>
      </c>
      <c r="H24" s="313">
        <v>8</v>
      </c>
      <c r="I24" s="314" t="s">
        <v>342</v>
      </c>
      <c r="J24" s="891"/>
      <c r="K24" s="52" t="s">
        <v>134</v>
      </c>
      <c r="L24" s="40">
        <v>2</v>
      </c>
      <c r="M24" s="48" t="s">
        <v>131</v>
      </c>
      <c r="N24" s="1021"/>
      <c r="O24" s="318" t="s">
        <v>372</v>
      </c>
      <c r="P24" s="319">
        <v>5</v>
      </c>
      <c r="Q24" s="320" t="s">
        <v>320</v>
      </c>
      <c r="R24" s="1047"/>
      <c r="S24" s="744"/>
      <c r="T24" s="745"/>
      <c r="U24" s="746"/>
      <c r="V24">
        <f t="shared" si="0"/>
        <v>0</v>
      </c>
    </row>
    <row r="25" spans="1:22" ht="17.25" customHeight="1">
      <c r="A25" s="1052" t="s">
        <v>54</v>
      </c>
      <c r="B25" s="1007" t="s">
        <v>135</v>
      </c>
      <c r="C25" s="13" t="s">
        <v>87</v>
      </c>
      <c r="D25" s="82">
        <v>16.09</v>
      </c>
      <c r="E25" s="14" t="s">
        <v>68</v>
      </c>
      <c r="F25" s="985" t="s">
        <v>136</v>
      </c>
      <c r="G25" s="42" t="s">
        <v>137</v>
      </c>
      <c r="H25" s="24">
        <v>8.04</v>
      </c>
      <c r="I25" s="14" t="s">
        <v>68</v>
      </c>
      <c r="J25" s="1035" t="s">
        <v>409</v>
      </c>
      <c r="K25" s="507" t="s">
        <v>409</v>
      </c>
      <c r="L25" s="508">
        <v>61</v>
      </c>
      <c r="M25" s="509" t="s">
        <v>224</v>
      </c>
      <c r="N25" s="1013" t="s">
        <v>138</v>
      </c>
      <c r="O25" s="43" t="s">
        <v>87</v>
      </c>
      <c r="P25" s="82">
        <v>16.09</v>
      </c>
      <c r="Q25" s="14" t="s">
        <v>68</v>
      </c>
      <c r="R25" s="1014" t="s">
        <v>139</v>
      </c>
      <c r="S25" s="299" t="s">
        <v>80</v>
      </c>
      <c r="T25" s="96">
        <v>19.14</v>
      </c>
      <c r="U25" s="294" t="s">
        <v>68</v>
      </c>
      <c r="V25">
        <f t="shared" si="0"/>
        <v>26.10385</v>
      </c>
    </row>
    <row r="26" spans="1:22" ht="17.25" customHeight="1">
      <c r="A26" s="1049"/>
      <c r="B26" s="1008"/>
      <c r="C26" s="25" t="s">
        <v>80</v>
      </c>
      <c r="D26" s="24">
        <v>19.14</v>
      </c>
      <c r="E26" s="20" t="s">
        <v>68</v>
      </c>
      <c r="F26" s="838"/>
      <c r="G26" s="29" t="s">
        <v>96</v>
      </c>
      <c r="H26" s="89">
        <v>3.05</v>
      </c>
      <c r="I26" s="20" t="s">
        <v>68</v>
      </c>
      <c r="J26" s="1035"/>
      <c r="K26" s="499"/>
      <c r="L26" s="500"/>
      <c r="M26" s="501"/>
      <c r="N26" s="1014"/>
      <c r="O26" s="32" t="s">
        <v>96</v>
      </c>
      <c r="P26" s="89">
        <v>3.05</v>
      </c>
      <c r="Q26" s="20" t="s">
        <v>68</v>
      </c>
      <c r="R26" s="1014"/>
      <c r="S26" s="32" t="s">
        <v>140</v>
      </c>
      <c r="T26" s="83">
        <v>13.04</v>
      </c>
      <c r="U26" s="20" t="s">
        <v>68</v>
      </c>
      <c r="V26">
        <f t="shared" si="0"/>
        <v>31.1121</v>
      </c>
    </row>
    <row r="27" spans="1:22" ht="17.25" customHeight="1">
      <c r="A27" s="1049"/>
      <c r="B27" s="1008"/>
      <c r="C27" s="25" t="s">
        <v>95</v>
      </c>
      <c r="D27" s="323">
        <v>1.1</v>
      </c>
      <c r="E27" s="20" t="s">
        <v>68</v>
      </c>
      <c r="F27" s="838"/>
      <c r="G27" s="747" t="s">
        <v>517</v>
      </c>
      <c r="H27" s="89">
        <v>3.05</v>
      </c>
      <c r="I27" s="20" t="s">
        <v>67</v>
      </c>
      <c r="J27" s="1035"/>
      <c r="K27" s="470"/>
      <c r="L27" s="500"/>
      <c r="M27" s="471"/>
      <c r="N27" s="1014"/>
      <c r="O27" s="45" t="s">
        <v>93</v>
      </c>
      <c r="P27" s="89">
        <v>3.05</v>
      </c>
      <c r="Q27" s="20" t="s">
        <v>68</v>
      </c>
      <c r="R27" s="1014"/>
      <c r="S27" s="45" t="s">
        <v>95</v>
      </c>
      <c r="T27" s="323">
        <v>1.1</v>
      </c>
      <c r="U27" s="20" t="s">
        <v>68</v>
      </c>
      <c r="V27">
        <f t="shared" si="0"/>
        <v>1.1315</v>
      </c>
    </row>
    <row r="28" spans="1:22" ht="17.25" customHeight="1">
      <c r="A28" s="1049"/>
      <c r="B28" s="1008"/>
      <c r="C28" s="46"/>
      <c r="D28" s="86"/>
      <c r="E28" s="20"/>
      <c r="F28" s="838"/>
      <c r="G28" s="21" t="s">
        <v>95</v>
      </c>
      <c r="H28" s="323">
        <v>1.1</v>
      </c>
      <c r="I28" s="20" t="s">
        <v>67</v>
      </c>
      <c r="J28" s="1035"/>
      <c r="K28" s="499"/>
      <c r="L28" s="500"/>
      <c r="M28" s="471"/>
      <c r="N28" s="1014"/>
      <c r="O28" s="28" t="s">
        <v>76</v>
      </c>
      <c r="P28" s="323">
        <v>1.1</v>
      </c>
      <c r="Q28" s="20" t="s">
        <v>68</v>
      </c>
      <c r="R28" s="1014"/>
      <c r="S28" s="21"/>
      <c r="T28" s="24"/>
      <c r="U28" s="20"/>
      <c r="V28">
        <f t="shared" si="0"/>
        <v>0</v>
      </c>
    </row>
    <row r="29" spans="1:22" ht="17.25" customHeight="1">
      <c r="A29" s="1049"/>
      <c r="B29" s="1051"/>
      <c r="C29" s="309"/>
      <c r="D29" s="310"/>
      <c r="E29" s="20"/>
      <c r="F29" s="986"/>
      <c r="G29" s="33"/>
      <c r="H29" s="34"/>
      <c r="I29" s="20"/>
      <c r="J29" s="1035"/>
      <c r="K29" s="502"/>
      <c r="L29" s="503"/>
      <c r="M29" s="471"/>
      <c r="N29" s="1014"/>
      <c r="O29" s="35"/>
      <c r="P29" s="85"/>
      <c r="Q29" s="20"/>
      <c r="R29" s="1014"/>
      <c r="S29" s="33"/>
      <c r="T29" s="34"/>
      <c r="U29" s="20"/>
      <c r="V29">
        <f t="shared" si="0"/>
        <v>0</v>
      </c>
    </row>
    <row r="30" spans="1:22" ht="17.25" customHeight="1" thickBot="1">
      <c r="A30" s="1050"/>
      <c r="B30" s="1009"/>
      <c r="C30" s="47"/>
      <c r="D30" s="87"/>
      <c r="E30" s="48"/>
      <c r="F30" s="839"/>
      <c r="G30" s="49"/>
      <c r="H30" s="50"/>
      <c r="I30" s="51"/>
      <c r="J30" s="1036"/>
      <c r="K30" s="504"/>
      <c r="L30" s="505"/>
      <c r="M30" s="506"/>
      <c r="N30" s="1015"/>
      <c r="O30" s="53"/>
      <c r="P30" s="50"/>
      <c r="Q30" s="54"/>
      <c r="R30" s="1015"/>
      <c r="S30" s="53"/>
      <c r="T30" s="50"/>
      <c r="U30" s="54"/>
      <c r="V30">
        <f t="shared" si="0"/>
        <v>0</v>
      </c>
    </row>
    <row r="31" spans="1:22" ht="17.25" customHeight="1" thickBot="1">
      <c r="A31" s="177" t="s">
        <v>55</v>
      </c>
      <c r="B31" s="178" t="s">
        <v>4</v>
      </c>
      <c r="C31" s="179" t="s">
        <v>5</v>
      </c>
      <c r="D31" s="306">
        <v>29.13</v>
      </c>
      <c r="E31" s="180" t="s">
        <v>15</v>
      </c>
      <c r="F31" s="145" t="s">
        <v>4</v>
      </c>
      <c r="G31" s="994" t="s">
        <v>36</v>
      </c>
      <c r="H31" s="995"/>
      <c r="I31" s="996"/>
      <c r="J31" s="181" t="s">
        <v>5</v>
      </c>
      <c r="K31" s="179" t="s">
        <v>5</v>
      </c>
      <c r="L31" s="306">
        <v>29.13</v>
      </c>
      <c r="M31" s="180" t="s">
        <v>15</v>
      </c>
      <c r="N31" s="145" t="s">
        <v>4</v>
      </c>
      <c r="O31" s="994" t="s">
        <v>36</v>
      </c>
      <c r="P31" s="995"/>
      <c r="Q31" s="996"/>
      <c r="R31" s="178" t="s">
        <v>4</v>
      </c>
      <c r="S31" s="179" t="s">
        <v>5</v>
      </c>
      <c r="T31" s="306">
        <v>29.13</v>
      </c>
      <c r="U31" s="180" t="s">
        <v>15</v>
      </c>
      <c r="V31">
        <f t="shared" si="0"/>
        <v>48.03945</v>
      </c>
    </row>
    <row r="32" spans="1:22" ht="17.25" customHeight="1">
      <c r="A32" s="1049" t="s">
        <v>58</v>
      </c>
      <c r="B32" s="840" t="s">
        <v>141</v>
      </c>
      <c r="C32" s="64" t="s">
        <v>142</v>
      </c>
      <c r="D32" s="88">
        <v>9.15</v>
      </c>
      <c r="E32" s="20" t="s">
        <v>68</v>
      </c>
      <c r="F32" s="976" t="s">
        <v>143</v>
      </c>
      <c r="G32" s="65" t="s">
        <v>144</v>
      </c>
      <c r="H32" s="83">
        <v>4.15</v>
      </c>
      <c r="I32" s="20" t="s">
        <v>68</v>
      </c>
      <c r="J32" s="886" t="s">
        <v>145</v>
      </c>
      <c r="K32" s="64" t="s">
        <v>73</v>
      </c>
      <c r="L32" s="82">
        <v>16.09</v>
      </c>
      <c r="M32" s="20" t="s">
        <v>67</v>
      </c>
      <c r="N32" s="990" t="s">
        <v>146</v>
      </c>
      <c r="O32" s="65" t="s">
        <v>147</v>
      </c>
      <c r="P32" s="24">
        <v>8.04</v>
      </c>
      <c r="Q32" s="20" t="s">
        <v>68</v>
      </c>
      <c r="R32" s="840" t="s">
        <v>148</v>
      </c>
      <c r="S32" s="64" t="s">
        <v>149</v>
      </c>
      <c r="T32" s="82">
        <v>16.09</v>
      </c>
      <c r="U32" s="20" t="s">
        <v>68</v>
      </c>
      <c r="V32">
        <f t="shared" si="0"/>
        <v>15.024750000000001</v>
      </c>
    </row>
    <row r="33" spans="1:22" ht="17.25" customHeight="1">
      <c r="A33" s="1049"/>
      <c r="B33" s="840"/>
      <c r="C33" s="25" t="s">
        <v>150</v>
      </c>
      <c r="D33" s="89">
        <v>3.05</v>
      </c>
      <c r="E33" s="20" t="s">
        <v>68</v>
      </c>
      <c r="F33" s="977"/>
      <c r="G33" s="55" t="s">
        <v>151</v>
      </c>
      <c r="H33" s="24">
        <v>8.04</v>
      </c>
      <c r="I33" s="20" t="s">
        <v>68</v>
      </c>
      <c r="J33" s="887"/>
      <c r="K33" s="25" t="s">
        <v>109</v>
      </c>
      <c r="L33" s="83">
        <v>4.15</v>
      </c>
      <c r="M33" s="20" t="s">
        <v>67</v>
      </c>
      <c r="N33" s="991"/>
      <c r="O33" s="21" t="s">
        <v>152</v>
      </c>
      <c r="P33" s="102">
        <v>13.04</v>
      </c>
      <c r="Q33" s="20" t="s">
        <v>68</v>
      </c>
      <c r="R33" s="840"/>
      <c r="S33" s="25" t="s">
        <v>109</v>
      </c>
      <c r="T33" s="89">
        <v>3.05</v>
      </c>
      <c r="U33" s="20" t="s">
        <v>68</v>
      </c>
      <c r="V33">
        <f t="shared" si="0"/>
        <v>5.00825</v>
      </c>
    </row>
    <row r="34" spans="1:22" ht="17.25" customHeight="1">
      <c r="A34" s="1049"/>
      <c r="B34" s="840"/>
      <c r="C34" s="25" t="s">
        <v>108</v>
      </c>
      <c r="D34" s="88">
        <v>16.09</v>
      </c>
      <c r="E34" s="20" t="s">
        <v>68</v>
      </c>
      <c r="F34" s="977"/>
      <c r="G34" s="55"/>
      <c r="H34" s="97"/>
      <c r="I34" s="22"/>
      <c r="J34" s="887"/>
      <c r="K34" s="56"/>
      <c r="L34" s="99"/>
      <c r="M34" s="20"/>
      <c r="N34" s="991"/>
      <c r="O34" s="21" t="s">
        <v>109</v>
      </c>
      <c r="P34" s="89">
        <v>3.05</v>
      </c>
      <c r="Q34" s="26" t="s">
        <v>67</v>
      </c>
      <c r="R34" s="840"/>
      <c r="S34" s="25" t="s">
        <v>94</v>
      </c>
      <c r="T34" s="90">
        <v>1.08</v>
      </c>
      <c r="U34" s="20" t="s">
        <v>67</v>
      </c>
      <c r="V34">
        <f t="shared" si="0"/>
        <v>26.10385</v>
      </c>
    </row>
    <row r="35" spans="1:22" ht="17.25" customHeight="1" thickBot="1">
      <c r="A35" s="1050"/>
      <c r="B35" s="841"/>
      <c r="C35" s="52" t="s">
        <v>153</v>
      </c>
      <c r="D35" s="40">
        <v>3</v>
      </c>
      <c r="E35" s="51" t="s">
        <v>78</v>
      </c>
      <c r="F35" s="979"/>
      <c r="G35" s="57"/>
      <c r="H35" s="91"/>
      <c r="I35" s="51"/>
      <c r="J35" s="888"/>
      <c r="K35" s="59"/>
      <c r="L35" s="100"/>
      <c r="M35" s="48"/>
      <c r="N35" s="993"/>
      <c r="O35" s="52" t="s">
        <v>154</v>
      </c>
      <c r="P35" s="323">
        <v>1.1</v>
      </c>
      <c r="Q35" s="41" t="s">
        <v>67</v>
      </c>
      <c r="R35" s="841"/>
      <c r="S35" s="57"/>
      <c r="T35" s="90"/>
      <c r="U35" s="20"/>
      <c r="V35">
        <f t="shared" si="0"/>
        <v>4.155</v>
      </c>
    </row>
    <row r="36" spans="1:21" ht="17.25" customHeight="1" thickBot="1">
      <c r="A36" s="911" t="s">
        <v>12</v>
      </c>
      <c r="B36" s="155" t="s">
        <v>44</v>
      </c>
      <c r="C36" s="156" t="s">
        <v>45</v>
      </c>
      <c r="D36" s="305">
        <v>1</v>
      </c>
      <c r="E36" s="157" t="s">
        <v>15</v>
      </c>
      <c r="F36" s="325" t="s">
        <v>40</v>
      </c>
      <c r="G36" s="152" t="s">
        <v>6</v>
      </c>
      <c r="H36" s="305">
        <v>262</v>
      </c>
      <c r="I36" s="154" t="s">
        <v>28</v>
      </c>
      <c r="J36" s="326" t="s">
        <v>187</v>
      </c>
      <c r="K36" s="327" t="s">
        <v>188</v>
      </c>
      <c r="L36" s="328">
        <v>220</v>
      </c>
      <c r="M36" s="329" t="s">
        <v>189</v>
      </c>
      <c r="N36" s="151" t="s">
        <v>40</v>
      </c>
      <c r="O36" s="152" t="s">
        <v>6</v>
      </c>
      <c r="P36" s="305">
        <v>262</v>
      </c>
      <c r="Q36" s="154" t="s">
        <v>28</v>
      </c>
      <c r="R36" s="151"/>
      <c r="S36" s="152"/>
      <c r="T36" s="153"/>
      <c r="U36" s="154"/>
    </row>
    <row r="37" spans="1:21" ht="17.25" customHeight="1" thickBot="1">
      <c r="A37" s="912"/>
      <c r="B37" s="913" t="s">
        <v>211</v>
      </c>
      <c r="C37" s="914"/>
      <c r="D37" s="332">
        <v>200</v>
      </c>
      <c r="E37" s="333" t="s">
        <v>189</v>
      </c>
      <c r="F37" s="913" t="s">
        <v>211</v>
      </c>
      <c r="G37" s="914"/>
      <c r="H37" s="332">
        <v>200</v>
      </c>
      <c r="I37" s="333" t="s">
        <v>189</v>
      </c>
      <c r="J37" s="151"/>
      <c r="K37" s="330"/>
      <c r="L37" s="153"/>
      <c r="M37" s="331"/>
      <c r="N37" s="913" t="s">
        <v>211</v>
      </c>
      <c r="O37" s="914"/>
      <c r="P37" s="332">
        <v>200</v>
      </c>
      <c r="Q37" s="333" t="s">
        <v>189</v>
      </c>
      <c r="R37" s="151"/>
      <c r="S37" s="152"/>
      <c r="T37" s="153"/>
      <c r="U37" s="154"/>
    </row>
    <row r="38" spans="1:21" ht="17.25" customHeight="1">
      <c r="A38" s="1041" t="s">
        <v>13</v>
      </c>
      <c r="B38" s="249" t="s">
        <v>17</v>
      </c>
      <c r="C38" s="250" t="s">
        <v>16</v>
      </c>
      <c r="D38" s="251" t="s">
        <v>18</v>
      </c>
      <c r="E38" s="252" t="s">
        <v>20</v>
      </c>
      <c r="F38" s="249" t="s">
        <v>17</v>
      </c>
      <c r="G38" s="250" t="s">
        <v>16</v>
      </c>
      <c r="H38" s="251" t="s">
        <v>18</v>
      </c>
      <c r="I38" s="252" t="s">
        <v>20</v>
      </c>
      <c r="J38" s="249" t="s">
        <v>17</v>
      </c>
      <c r="K38" s="250" t="s">
        <v>16</v>
      </c>
      <c r="L38" s="251" t="s">
        <v>18</v>
      </c>
      <c r="M38" s="252" t="s">
        <v>20</v>
      </c>
      <c r="N38" s="249" t="s">
        <v>17</v>
      </c>
      <c r="O38" s="250" t="s">
        <v>16</v>
      </c>
      <c r="P38" s="251" t="s">
        <v>18</v>
      </c>
      <c r="Q38" s="252" t="s">
        <v>20</v>
      </c>
      <c r="R38" s="249" t="s">
        <v>17</v>
      </c>
      <c r="S38" s="250" t="s">
        <v>16</v>
      </c>
      <c r="T38" s="251" t="s">
        <v>18</v>
      </c>
      <c r="U38" s="252" t="s">
        <v>20</v>
      </c>
    </row>
    <row r="39" spans="1:21" ht="15.75" customHeight="1">
      <c r="A39" s="1041"/>
      <c r="B39" s="253">
        <v>6.5</v>
      </c>
      <c r="C39" s="254">
        <v>2</v>
      </c>
      <c r="D39" s="255">
        <v>2.4</v>
      </c>
      <c r="E39" s="256">
        <v>2.1</v>
      </c>
      <c r="F39" s="253">
        <v>6.6</v>
      </c>
      <c r="G39" s="254">
        <v>1.7</v>
      </c>
      <c r="H39" s="255">
        <v>2.7</v>
      </c>
      <c r="I39" s="256">
        <v>2</v>
      </c>
      <c r="J39" s="253">
        <v>6.8</v>
      </c>
      <c r="K39" s="254">
        <v>2</v>
      </c>
      <c r="L39" s="255">
        <v>2.3</v>
      </c>
      <c r="M39" s="256">
        <v>1.9</v>
      </c>
      <c r="N39" s="253">
        <v>6.8</v>
      </c>
      <c r="O39" s="254">
        <v>2</v>
      </c>
      <c r="P39" s="255">
        <v>2.5</v>
      </c>
      <c r="Q39" s="256">
        <v>1.6</v>
      </c>
      <c r="R39" s="253">
        <v>6.7</v>
      </c>
      <c r="S39" s="254">
        <v>2</v>
      </c>
      <c r="T39" s="255">
        <v>2.6</v>
      </c>
      <c r="U39" s="256">
        <v>2.1</v>
      </c>
    </row>
    <row r="40" spans="1:21" ht="17.25" thickBot="1">
      <c r="A40" s="1029"/>
      <c r="B40" s="257" t="s">
        <v>6</v>
      </c>
      <c r="C40" s="258"/>
      <c r="D40" s="259" t="s">
        <v>19</v>
      </c>
      <c r="E40" s="260">
        <f>B39*70+C39*70+D39*45+E39*25+C40*60</f>
        <v>755.5</v>
      </c>
      <c r="F40" s="257" t="s">
        <v>6</v>
      </c>
      <c r="G40" s="258">
        <v>1</v>
      </c>
      <c r="H40" s="259" t="s">
        <v>19</v>
      </c>
      <c r="I40" s="261">
        <f>F39*70+G39*70+H39*45+I39*25+G40*60</f>
        <v>812.5</v>
      </c>
      <c r="J40" s="257" t="s">
        <v>6</v>
      </c>
      <c r="K40" s="258"/>
      <c r="L40" s="259" t="s">
        <v>19</v>
      </c>
      <c r="M40" s="261">
        <f>J39*70+K39*70+L39*45+M39*25+K40*60</f>
        <v>767</v>
      </c>
      <c r="N40" s="257" t="s">
        <v>6</v>
      </c>
      <c r="O40" s="258">
        <v>1</v>
      </c>
      <c r="P40" s="259" t="s">
        <v>19</v>
      </c>
      <c r="Q40" s="261">
        <f>N39*70+O39*70+P39*45+Q39*25+O40*60</f>
        <v>828.5</v>
      </c>
      <c r="R40" s="257" t="s">
        <v>6</v>
      </c>
      <c r="S40" s="258"/>
      <c r="T40" s="259" t="s">
        <v>19</v>
      </c>
      <c r="U40" s="261">
        <f>R39*70+S39*70+T39*45+U39*25+S40*60</f>
        <v>778.5</v>
      </c>
    </row>
    <row r="41" spans="1:21" ht="6.75" customHeight="1" thickBot="1">
      <c r="A41" s="122"/>
      <c r="B41" s="123"/>
      <c r="C41" s="124"/>
      <c r="D41" s="125"/>
      <c r="E41" s="124"/>
      <c r="F41" s="123"/>
      <c r="G41" s="124"/>
      <c r="H41" s="125"/>
      <c r="I41" s="124"/>
      <c r="J41" s="123"/>
      <c r="K41" s="124"/>
      <c r="L41" s="125"/>
      <c r="M41" s="124"/>
      <c r="N41" s="123"/>
      <c r="O41" s="124"/>
      <c r="P41" s="125"/>
      <c r="Q41" s="124"/>
      <c r="R41" s="123"/>
      <c r="S41" s="124"/>
      <c r="T41" s="125"/>
      <c r="U41" s="126"/>
    </row>
    <row r="42" spans="1:21" ht="25.5" customHeight="1" thickBot="1">
      <c r="A42" s="146"/>
      <c r="B42" s="1006" t="s">
        <v>37</v>
      </c>
      <c r="C42" s="1006"/>
      <c r="D42" s="149"/>
      <c r="E42" s="148"/>
      <c r="F42" s="147"/>
      <c r="G42" s="148"/>
      <c r="H42" s="149"/>
      <c r="I42" s="148"/>
      <c r="J42" s="147"/>
      <c r="K42" s="148"/>
      <c r="L42" s="149"/>
      <c r="M42" s="148"/>
      <c r="N42" s="147"/>
      <c r="O42" s="148"/>
      <c r="P42" s="149"/>
      <c r="Q42" s="148"/>
      <c r="R42" s="147"/>
      <c r="S42" s="148"/>
      <c r="T42" s="149"/>
      <c r="U42" s="150"/>
    </row>
    <row r="43" spans="1:21" ht="16.5">
      <c r="A43" s="878" t="s">
        <v>14</v>
      </c>
      <c r="B43" s="1038" t="str">
        <f>B2</f>
        <v>5月18日</v>
      </c>
      <c r="C43" s="1039"/>
      <c r="D43" s="1039"/>
      <c r="E43" s="1040"/>
      <c r="F43" s="1038" t="str">
        <f>F2</f>
        <v>5月19日</v>
      </c>
      <c r="G43" s="1039"/>
      <c r="H43" s="1039"/>
      <c r="I43" s="1040"/>
      <c r="J43" s="1038" t="str">
        <f>J2</f>
        <v>5月20日</v>
      </c>
      <c r="K43" s="1039"/>
      <c r="L43" s="1039"/>
      <c r="M43" s="1040"/>
      <c r="N43" s="1053" t="str">
        <f>N2</f>
        <v>5月21日</v>
      </c>
      <c r="O43" s="1039"/>
      <c r="P43" s="1039"/>
      <c r="Q43" s="1040"/>
      <c r="R43" s="1038" t="str">
        <f>R2</f>
        <v>5月22日</v>
      </c>
      <c r="S43" s="1039"/>
      <c r="T43" s="1039"/>
      <c r="U43" s="1040"/>
    </row>
    <row r="44" spans="1:21" ht="17.25" thickBot="1">
      <c r="A44" s="854"/>
      <c r="B44" s="872" t="s">
        <v>7</v>
      </c>
      <c r="C44" s="872"/>
      <c r="D44" s="872"/>
      <c r="E44" s="873"/>
      <c r="F44" s="872" t="s">
        <v>8</v>
      </c>
      <c r="G44" s="872"/>
      <c r="H44" s="872"/>
      <c r="I44" s="873"/>
      <c r="J44" s="872" t="s">
        <v>9</v>
      </c>
      <c r="K44" s="872"/>
      <c r="L44" s="872"/>
      <c r="M44" s="873"/>
      <c r="N44" s="930" t="s">
        <v>10</v>
      </c>
      <c r="O44" s="872"/>
      <c r="P44" s="872"/>
      <c r="Q44" s="873"/>
      <c r="R44" s="872" t="s">
        <v>11</v>
      </c>
      <c r="S44" s="872"/>
      <c r="T44" s="872"/>
      <c r="U44" s="873"/>
    </row>
    <row r="45" spans="1:21" ht="17.25">
      <c r="A45" s="878" t="s">
        <v>29</v>
      </c>
      <c r="B45" s="11" t="s">
        <v>38</v>
      </c>
      <c r="C45" s="1">
        <v>92</v>
      </c>
      <c r="D45" s="80" t="s">
        <v>39</v>
      </c>
      <c r="E45" s="5">
        <v>2</v>
      </c>
      <c r="F45" s="4" t="s">
        <v>38</v>
      </c>
      <c r="G45" s="1">
        <v>92</v>
      </c>
      <c r="H45" s="80" t="s">
        <v>39</v>
      </c>
      <c r="I45" s="5">
        <v>2</v>
      </c>
      <c r="J45" s="4" t="s">
        <v>38</v>
      </c>
      <c r="K45" s="1">
        <v>92</v>
      </c>
      <c r="L45" s="80" t="s">
        <v>39</v>
      </c>
      <c r="M45" s="5">
        <v>2</v>
      </c>
      <c r="N45" s="4" t="s">
        <v>38</v>
      </c>
      <c r="O45" s="1">
        <v>92</v>
      </c>
      <c r="P45" s="80" t="s">
        <v>39</v>
      </c>
      <c r="Q45" s="5">
        <v>2</v>
      </c>
      <c r="R45" s="842" t="s">
        <v>46</v>
      </c>
      <c r="S45" s="843"/>
      <c r="T45" s="843"/>
      <c r="U45" s="844"/>
    </row>
    <row r="46" spans="1:21" ht="15.75" customHeight="1" thickBot="1">
      <c r="A46" s="854"/>
      <c r="B46" s="63" t="s">
        <v>30</v>
      </c>
      <c r="C46" s="2" t="s">
        <v>1</v>
      </c>
      <c r="D46" s="81" t="s">
        <v>31</v>
      </c>
      <c r="E46" s="7" t="s">
        <v>32</v>
      </c>
      <c r="F46" s="6" t="s">
        <v>0</v>
      </c>
      <c r="G46" s="2" t="s">
        <v>1</v>
      </c>
      <c r="H46" s="81" t="s">
        <v>31</v>
      </c>
      <c r="I46" s="7" t="s">
        <v>32</v>
      </c>
      <c r="J46" s="6" t="s">
        <v>0</v>
      </c>
      <c r="K46" s="2" t="s">
        <v>1</v>
      </c>
      <c r="L46" s="81" t="s">
        <v>31</v>
      </c>
      <c r="M46" s="7" t="s">
        <v>32</v>
      </c>
      <c r="N46" s="6" t="s">
        <v>0</v>
      </c>
      <c r="O46" s="2" t="s">
        <v>1</v>
      </c>
      <c r="P46" s="81" t="s">
        <v>31</v>
      </c>
      <c r="Q46" s="7" t="s">
        <v>32</v>
      </c>
      <c r="R46" s="845"/>
      <c r="S46" s="846"/>
      <c r="T46" s="846"/>
      <c r="U46" s="847"/>
    </row>
    <row r="47" spans="1:21" ht="16.5" customHeight="1" thickBot="1">
      <c r="A47" s="131" t="s">
        <v>34</v>
      </c>
      <c r="B47" s="132" t="s">
        <v>2</v>
      </c>
      <c r="C47" s="133" t="s">
        <v>218</v>
      </c>
      <c r="D47" s="127"/>
      <c r="E47" s="134"/>
      <c r="F47" s="135" t="s">
        <v>2</v>
      </c>
      <c r="G47" s="136" t="s">
        <v>49</v>
      </c>
      <c r="H47" s="128"/>
      <c r="I47" s="137"/>
      <c r="J47" s="135" t="s">
        <v>2</v>
      </c>
      <c r="K47" s="136" t="s">
        <v>50</v>
      </c>
      <c r="L47" s="129"/>
      <c r="M47" s="137"/>
      <c r="N47" s="526" t="s">
        <v>2</v>
      </c>
      <c r="O47" s="527" t="s">
        <v>49</v>
      </c>
      <c r="P47" s="130"/>
      <c r="Q47" s="143"/>
      <c r="R47" s="845"/>
      <c r="S47" s="846"/>
      <c r="T47" s="846"/>
      <c r="U47" s="847"/>
    </row>
    <row r="48" spans="1:22" ht="17.25" customHeight="1">
      <c r="A48" s="876" t="s">
        <v>25</v>
      </c>
      <c r="B48" s="1016" t="s">
        <v>255</v>
      </c>
      <c r="C48" s="13" t="s">
        <v>256</v>
      </c>
      <c r="D48" s="82">
        <v>6.03</v>
      </c>
      <c r="E48" s="14" t="s">
        <v>67</v>
      </c>
      <c r="F48" s="1010" t="s">
        <v>484</v>
      </c>
      <c r="G48" s="748" t="s">
        <v>510</v>
      </c>
      <c r="H48" s="736">
        <v>1</v>
      </c>
      <c r="I48" s="685" t="s">
        <v>116</v>
      </c>
      <c r="J48" s="889" t="s">
        <v>257</v>
      </c>
      <c r="K48" s="118" t="s">
        <v>251</v>
      </c>
      <c r="L48" s="17">
        <v>94</v>
      </c>
      <c r="M48" s="14" t="s">
        <v>210</v>
      </c>
      <c r="N48" s="1020" t="s">
        <v>281</v>
      </c>
      <c r="O48" s="299" t="s">
        <v>88</v>
      </c>
      <c r="P48" s="300">
        <v>2.12</v>
      </c>
      <c r="Q48" s="294" t="s">
        <v>67</v>
      </c>
      <c r="R48" s="845"/>
      <c r="S48" s="846"/>
      <c r="T48" s="846"/>
      <c r="U48" s="847"/>
      <c r="V48" s="334" t="e">
        <f>ROUNDDOWN(1000/600*#REF!,0)+(1000/600*#REF!-ROUNDDOWN(1000/600*#REF!,0))*16/100</f>
        <v>#REF!</v>
      </c>
    </row>
    <row r="49" spans="1:22" ht="17.25" customHeight="1">
      <c r="A49" s="885"/>
      <c r="B49" s="1017"/>
      <c r="C49" s="19" t="s">
        <v>227</v>
      </c>
      <c r="D49" s="83">
        <v>7.12</v>
      </c>
      <c r="E49" s="20" t="s">
        <v>220</v>
      </c>
      <c r="F49" s="896"/>
      <c r="G49" s="622" t="s">
        <v>511</v>
      </c>
      <c r="H49" s="688">
        <v>1</v>
      </c>
      <c r="I49" s="687" t="s">
        <v>503</v>
      </c>
      <c r="J49" s="890"/>
      <c r="K49" s="23" t="s">
        <v>212</v>
      </c>
      <c r="L49" s="24">
        <v>1</v>
      </c>
      <c r="M49" s="20" t="s">
        <v>258</v>
      </c>
      <c r="N49" s="1020"/>
      <c r="O49" s="32" t="s">
        <v>279</v>
      </c>
      <c r="P49" s="83">
        <v>12</v>
      </c>
      <c r="Q49" s="20" t="s">
        <v>221</v>
      </c>
      <c r="R49" s="845"/>
      <c r="S49" s="846"/>
      <c r="T49" s="846"/>
      <c r="U49" s="847"/>
      <c r="V49" s="334" t="e">
        <f>ROUNDDOWN(1000/600*#REF!,0)+(1000/600*#REF!-ROUNDDOWN(1000/600*#REF!,0))*16/100</f>
        <v>#REF!</v>
      </c>
    </row>
    <row r="50" spans="1:22" ht="17.25" customHeight="1">
      <c r="A50" s="885"/>
      <c r="B50" s="1017"/>
      <c r="C50" s="27" t="s">
        <v>214</v>
      </c>
      <c r="D50" s="323">
        <v>1.14</v>
      </c>
      <c r="E50" s="20" t="s">
        <v>220</v>
      </c>
      <c r="F50" s="896"/>
      <c r="G50" s="622" t="s">
        <v>512</v>
      </c>
      <c r="H50" s="688">
        <v>5</v>
      </c>
      <c r="I50" s="687" t="s">
        <v>67</v>
      </c>
      <c r="J50" s="890"/>
      <c r="K50" s="55"/>
      <c r="L50" s="24"/>
      <c r="M50" s="20"/>
      <c r="N50" s="1020"/>
      <c r="O50" s="45" t="s">
        <v>280</v>
      </c>
      <c r="P50" s="30">
        <v>3.14</v>
      </c>
      <c r="Q50" s="20" t="s">
        <v>220</v>
      </c>
      <c r="R50" s="845"/>
      <c r="S50" s="846"/>
      <c r="T50" s="846"/>
      <c r="U50" s="847"/>
      <c r="V50" s="334" t="e">
        <f>ROUNDDOWN(1000/600*#REF!,0)+(1000/600*#REF!-ROUNDDOWN(1000/600*#REF!,0))*16/100</f>
        <v>#REF!</v>
      </c>
    </row>
    <row r="51" spans="1:22" ht="17.25" customHeight="1">
      <c r="A51" s="885"/>
      <c r="B51" s="1017"/>
      <c r="C51" s="21"/>
      <c r="D51" s="24"/>
      <c r="E51" s="20"/>
      <c r="F51" s="896"/>
      <c r="G51" s="737" t="s">
        <v>95</v>
      </c>
      <c r="H51" s="749">
        <v>1</v>
      </c>
      <c r="I51" s="687" t="s">
        <v>67</v>
      </c>
      <c r="J51" s="890"/>
      <c r="K51" s="55"/>
      <c r="L51" s="24"/>
      <c r="M51" s="20"/>
      <c r="N51" s="1020"/>
      <c r="O51" s="21" t="s">
        <v>111</v>
      </c>
      <c r="P51" s="24">
        <v>2.05</v>
      </c>
      <c r="Q51" s="20" t="s">
        <v>220</v>
      </c>
      <c r="R51" s="845"/>
      <c r="S51" s="846"/>
      <c r="T51" s="846"/>
      <c r="U51" s="847"/>
      <c r="V51" s="334" t="e">
        <f>ROUNDDOWN(1000/600*#REF!,0)+(1000/600*#REF!-ROUNDDOWN(1000/600*#REF!,0))*16/100</f>
        <v>#REF!</v>
      </c>
    </row>
    <row r="52" spans="1:22" ht="17.25" customHeight="1">
      <c r="A52" s="885"/>
      <c r="B52" s="1017"/>
      <c r="C52" s="21"/>
      <c r="D52" s="84"/>
      <c r="E52" s="20"/>
      <c r="F52" s="896"/>
      <c r="G52" s="737"/>
      <c r="H52" s="688"/>
      <c r="I52" s="687"/>
      <c r="J52" s="890"/>
      <c r="K52" s="55"/>
      <c r="L52" s="24"/>
      <c r="M52" s="20"/>
      <c r="N52" s="1020"/>
      <c r="O52" s="29" t="s">
        <v>95</v>
      </c>
      <c r="P52" s="30">
        <v>1</v>
      </c>
      <c r="Q52" s="364" t="s">
        <v>220</v>
      </c>
      <c r="R52" s="845"/>
      <c r="S52" s="846"/>
      <c r="T52" s="846"/>
      <c r="U52" s="847"/>
      <c r="V52" s="334" t="e">
        <f>ROUNDDOWN(1000/600*#REF!,0)+(1000/600*#REF!-ROUNDDOWN(1000/600*#REF!,0))*16/100</f>
        <v>#REF!</v>
      </c>
    </row>
    <row r="53" spans="1:22" ht="17.25" customHeight="1">
      <c r="A53" s="885"/>
      <c r="B53" s="1017"/>
      <c r="C53" s="21"/>
      <c r="D53" s="84"/>
      <c r="E53" s="31"/>
      <c r="F53" s="896"/>
      <c r="G53" s="738"/>
      <c r="H53" s="619"/>
      <c r="I53" s="681"/>
      <c r="J53" s="890"/>
      <c r="K53" s="33"/>
      <c r="L53" s="34"/>
      <c r="M53" s="31"/>
      <c r="N53" s="1020"/>
      <c r="O53" s="361"/>
      <c r="P53" s="362"/>
      <c r="Q53" s="363"/>
      <c r="R53" s="845"/>
      <c r="S53" s="846"/>
      <c r="T53" s="846"/>
      <c r="U53" s="847"/>
      <c r="V53" s="334" t="e">
        <f>ROUNDDOWN(1000/600*#REF!,0)+(1000/600*#REF!-ROUNDDOWN(1000/600*#REF!,0))*16/100</f>
        <v>#REF!</v>
      </c>
    </row>
    <row r="54" spans="1:22" ht="17.25" customHeight="1" thickBot="1">
      <c r="A54" s="877"/>
      <c r="B54" s="1018"/>
      <c r="C54" s="33"/>
      <c r="D54" s="85"/>
      <c r="E54" s="36"/>
      <c r="F54" s="1054"/>
      <c r="G54" s="750"/>
      <c r="H54" s="751"/>
      <c r="I54" s="687"/>
      <c r="J54" s="890"/>
      <c r="K54" s="33"/>
      <c r="L54" s="34"/>
      <c r="M54" s="38"/>
      <c r="N54" s="1021"/>
      <c r="O54" s="39"/>
      <c r="P54" s="40"/>
      <c r="Q54" s="41"/>
      <c r="R54" s="845"/>
      <c r="S54" s="846"/>
      <c r="T54" s="846"/>
      <c r="U54" s="847"/>
      <c r="V54">
        <f aca="true" t="shared" si="1" ref="V54:V65">ROUNDDOWN(95/160*D54,0)+(95/160*D54-ROUNDDOWN(95/160*D54,0))*16/100</f>
        <v>0</v>
      </c>
    </row>
    <row r="55" spans="1:22" ht="17.25" customHeight="1">
      <c r="A55" s="876" t="s">
        <v>26</v>
      </c>
      <c r="B55" s="1007" t="s">
        <v>261</v>
      </c>
      <c r="C55" s="13" t="s">
        <v>262</v>
      </c>
      <c r="D55" s="17">
        <v>2.14</v>
      </c>
      <c r="E55" s="14" t="s">
        <v>220</v>
      </c>
      <c r="F55" s="985" t="s">
        <v>260</v>
      </c>
      <c r="G55" s="42" t="s">
        <v>186</v>
      </c>
      <c r="H55" s="16">
        <v>7.02</v>
      </c>
      <c r="I55" s="14" t="s">
        <v>67</v>
      </c>
      <c r="J55" s="1000" t="s">
        <v>440</v>
      </c>
      <c r="K55" s="18" t="s">
        <v>368</v>
      </c>
      <c r="L55" s="17">
        <v>7</v>
      </c>
      <c r="M55" s="14" t="s">
        <v>67</v>
      </c>
      <c r="N55" s="1025" t="s">
        <v>434</v>
      </c>
      <c r="O55" s="524" t="s">
        <v>432</v>
      </c>
      <c r="P55" s="528">
        <v>14</v>
      </c>
      <c r="Q55" s="517" t="s">
        <v>416</v>
      </c>
      <c r="R55" s="845"/>
      <c r="S55" s="846"/>
      <c r="T55" s="846"/>
      <c r="U55" s="847"/>
      <c r="V55">
        <f t="shared" si="1"/>
        <v>1.0433000000000001</v>
      </c>
    </row>
    <row r="56" spans="1:22" ht="17.25" customHeight="1">
      <c r="A56" s="885"/>
      <c r="B56" s="1008"/>
      <c r="C56" s="25" t="s">
        <v>263</v>
      </c>
      <c r="D56" s="30">
        <v>1</v>
      </c>
      <c r="E56" s="20" t="s">
        <v>220</v>
      </c>
      <c r="F56" s="838"/>
      <c r="G56" s="29" t="s">
        <v>81</v>
      </c>
      <c r="H56" s="24">
        <v>3.14</v>
      </c>
      <c r="I56" s="20" t="s">
        <v>67</v>
      </c>
      <c r="J56" s="1001"/>
      <c r="K56" s="23" t="s">
        <v>506</v>
      </c>
      <c r="L56" s="24">
        <v>4</v>
      </c>
      <c r="M56" s="20" t="s">
        <v>168</v>
      </c>
      <c r="N56" s="1026"/>
      <c r="O56" s="524" t="s">
        <v>433</v>
      </c>
      <c r="P56" s="473">
        <v>11.12</v>
      </c>
      <c r="Q56" s="487" t="s">
        <v>67</v>
      </c>
      <c r="R56" s="845"/>
      <c r="S56" s="846"/>
      <c r="T56" s="846"/>
      <c r="U56" s="847"/>
      <c r="V56">
        <f t="shared" si="1"/>
        <v>0.095</v>
      </c>
    </row>
    <row r="57" spans="1:22" ht="17.25" customHeight="1">
      <c r="A57" s="885"/>
      <c r="B57" s="1008"/>
      <c r="C57" s="25" t="s">
        <v>264</v>
      </c>
      <c r="D57" s="30">
        <v>1</v>
      </c>
      <c r="E57" s="20" t="s">
        <v>229</v>
      </c>
      <c r="F57" s="838"/>
      <c r="G57" s="32" t="s">
        <v>76</v>
      </c>
      <c r="H57" s="83">
        <v>4</v>
      </c>
      <c r="I57" s="20" t="s">
        <v>168</v>
      </c>
      <c r="J57" s="1001"/>
      <c r="K57" s="21" t="s">
        <v>302</v>
      </c>
      <c r="L57" s="323">
        <v>1.14</v>
      </c>
      <c r="M57" s="20" t="s">
        <v>67</v>
      </c>
      <c r="N57" s="1026"/>
      <c r="O57" s="472"/>
      <c r="P57" s="473"/>
      <c r="Q57" s="487"/>
      <c r="R57" s="845"/>
      <c r="S57" s="846"/>
      <c r="T57" s="846"/>
      <c r="U57" s="847"/>
      <c r="V57">
        <f t="shared" si="1"/>
        <v>0.095</v>
      </c>
    </row>
    <row r="58" spans="1:22" ht="17.25" customHeight="1">
      <c r="A58" s="885"/>
      <c r="B58" s="1008"/>
      <c r="C58" s="46" t="s">
        <v>265</v>
      </c>
      <c r="D58" s="86">
        <v>6</v>
      </c>
      <c r="E58" s="20" t="s">
        <v>221</v>
      </c>
      <c r="F58" s="838"/>
      <c r="G58" s="21"/>
      <c r="H58" s="24"/>
      <c r="I58" s="20"/>
      <c r="J58" s="1001"/>
      <c r="K58" s="21"/>
      <c r="L58" s="24"/>
      <c r="M58" s="20"/>
      <c r="N58" s="1026"/>
      <c r="O58" s="478"/>
      <c r="P58" s="473"/>
      <c r="Q58" s="487"/>
      <c r="R58" s="845"/>
      <c r="S58" s="846"/>
      <c r="T58" s="846"/>
      <c r="U58" s="847"/>
      <c r="V58">
        <f t="shared" si="1"/>
        <v>3.09</v>
      </c>
    </row>
    <row r="59" spans="1:22" ht="17.25" customHeight="1" thickBot="1">
      <c r="A59" s="877"/>
      <c r="B59" s="1009"/>
      <c r="C59" s="47" t="s">
        <v>5</v>
      </c>
      <c r="D59" s="87">
        <v>2.05</v>
      </c>
      <c r="E59" s="48" t="s">
        <v>67</v>
      </c>
      <c r="F59" s="839"/>
      <c r="G59" s="49"/>
      <c r="H59" s="50"/>
      <c r="I59" s="51"/>
      <c r="J59" s="1002"/>
      <c r="K59" s="52"/>
      <c r="L59" s="40"/>
      <c r="M59" s="119"/>
      <c r="N59" s="1027"/>
      <c r="O59" s="523"/>
      <c r="P59" s="130"/>
      <c r="Q59" s="518"/>
      <c r="R59" s="845"/>
      <c r="S59" s="846"/>
      <c r="T59" s="846"/>
      <c r="U59" s="847"/>
      <c r="V59">
        <f t="shared" si="1"/>
        <v>1.03475</v>
      </c>
    </row>
    <row r="60" spans="1:22" ht="17.25" customHeight="1" thickBot="1">
      <c r="A60" s="66" t="s">
        <v>5</v>
      </c>
      <c r="B60" s="178" t="s">
        <v>4</v>
      </c>
      <c r="C60" s="179" t="s">
        <v>3</v>
      </c>
      <c r="D60" s="268">
        <v>10</v>
      </c>
      <c r="E60" s="180" t="s">
        <v>15</v>
      </c>
      <c r="F60" s="145" t="s">
        <v>4</v>
      </c>
      <c r="G60" s="179" t="s">
        <v>3</v>
      </c>
      <c r="H60" s="268">
        <v>10</v>
      </c>
      <c r="I60" s="180" t="s">
        <v>15</v>
      </c>
      <c r="J60" s="181" t="s">
        <v>5</v>
      </c>
      <c r="K60" s="179" t="s">
        <v>3</v>
      </c>
      <c r="L60" s="268">
        <v>10</v>
      </c>
      <c r="M60" s="180" t="s">
        <v>15</v>
      </c>
      <c r="N60" s="145" t="s">
        <v>4</v>
      </c>
      <c r="O60" s="179" t="s">
        <v>3</v>
      </c>
      <c r="P60" s="268">
        <v>10</v>
      </c>
      <c r="Q60" s="180" t="s">
        <v>15</v>
      </c>
      <c r="R60" s="845"/>
      <c r="S60" s="846"/>
      <c r="T60" s="846"/>
      <c r="U60" s="847"/>
      <c r="V60">
        <f t="shared" si="1"/>
        <v>5.15</v>
      </c>
    </row>
    <row r="61" spans="1:22" ht="17.25" customHeight="1">
      <c r="A61" s="885" t="s">
        <v>27</v>
      </c>
      <c r="B61" s="840" t="s">
        <v>269</v>
      </c>
      <c r="C61" s="64" t="s">
        <v>254</v>
      </c>
      <c r="D61" s="88">
        <v>7</v>
      </c>
      <c r="E61" s="20" t="s">
        <v>67</v>
      </c>
      <c r="F61" s="980" t="s">
        <v>293</v>
      </c>
      <c r="G61" s="224" t="s">
        <v>294</v>
      </c>
      <c r="H61" s="225">
        <v>7</v>
      </c>
      <c r="I61" s="191" t="s">
        <v>67</v>
      </c>
      <c r="J61" s="976" t="s">
        <v>270</v>
      </c>
      <c r="K61" s="65" t="s">
        <v>266</v>
      </c>
      <c r="L61" s="96">
        <v>5.14</v>
      </c>
      <c r="M61" s="20" t="s">
        <v>67</v>
      </c>
      <c r="N61" s="990" t="s">
        <v>274</v>
      </c>
      <c r="O61" s="65" t="s">
        <v>275</v>
      </c>
      <c r="P61" s="96">
        <v>3.14</v>
      </c>
      <c r="Q61" s="20" t="s">
        <v>220</v>
      </c>
      <c r="R61" s="845"/>
      <c r="S61" s="846"/>
      <c r="T61" s="846"/>
      <c r="U61" s="847"/>
      <c r="V61">
        <f t="shared" si="1"/>
        <v>4.025</v>
      </c>
    </row>
    <row r="62" spans="1:22" ht="17.25" customHeight="1">
      <c r="A62" s="885"/>
      <c r="B62" s="840"/>
      <c r="C62" s="25" t="s">
        <v>217</v>
      </c>
      <c r="D62" s="89">
        <v>1.11</v>
      </c>
      <c r="E62" s="20" t="s">
        <v>67</v>
      </c>
      <c r="F62" s="981"/>
      <c r="G62" s="192" t="s">
        <v>109</v>
      </c>
      <c r="H62" s="89">
        <v>1.11</v>
      </c>
      <c r="I62" s="20" t="s">
        <v>67</v>
      </c>
      <c r="J62" s="977"/>
      <c r="K62" s="21" t="s">
        <v>109</v>
      </c>
      <c r="L62" s="89">
        <v>1.11</v>
      </c>
      <c r="M62" s="20" t="s">
        <v>67</v>
      </c>
      <c r="N62" s="991"/>
      <c r="O62" s="21" t="s">
        <v>276</v>
      </c>
      <c r="P62" s="323">
        <v>2.05</v>
      </c>
      <c r="Q62" s="20" t="s">
        <v>220</v>
      </c>
      <c r="R62" s="845"/>
      <c r="S62" s="846"/>
      <c r="T62" s="846"/>
      <c r="U62" s="847"/>
      <c r="V62">
        <f t="shared" si="1"/>
        <v>0.10545000000000002</v>
      </c>
    </row>
    <row r="63" spans="1:22" ht="17.25" customHeight="1">
      <c r="A63" s="885"/>
      <c r="B63" s="840"/>
      <c r="C63" s="25"/>
      <c r="D63" s="90"/>
      <c r="E63" s="20"/>
      <c r="F63" s="981"/>
      <c r="G63" s="192" t="s">
        <v>295</v>
      </c>
      <c r="H63" s="226">
        <v>1</v>
      </c>
      <c r="I63" s="228" t="s">
        <v>67</v>
      </c>
      <c r="J63" s="977"/>
      <c r="K63" s="21"/>
      <c r="L63" s="97"/>
      <c r="M63" s="22"/>
      <c r="N63" s="991"/>
      <c r="O63" s="21" t="s">
        <v>277</v>
      </c>
      <c r="P63" s="24">
        <v>3.14</v>
      </c>
      <c r="Q63" s="20" t="s">
        <v>220</v>
      </c>
      <c r="R63" s="845"/>
      <c r="S63" s="846"/>
      <c r="T63" s="846"/>
      <c r="U63" s="847"/>
      <c r="V63">
        <f t="shared" si="1"/>
        <v>0</v>
      </c>
    </row>
    <row r="64" spans="1:22" ht="17.25" customHeight="1">
      <c r="A64" s="885"/>
      <c r="B64" s="840"/>
      <c r="C64" s="56"/>
      <c r="D64" s="99"/>
      <c r="E64" s="20"/>
      <c r="F64" s="982"/>
      <c r="G64" s="203"/>
      <c r="H64" s="241"/>
      <c r="I64" s="228"/>
      <c r="J64" s="978"/>
      <c r="K64" s="33"/>
      <c r="L64" s="120"/>
      <c r="M64" s="22"/>
      <c r="N64" s="992"/>
      <c r="O64" s="33"/>
      <c r="P64" s="34"/>
      <c r="Q64" s="37"/>
      <c r="R64" s="845"/>
      <c r="S64" s="846"/>
      <c r="T64" s="846"/>
      <c r="U64" s="847"/>
      <c r="V64">
        <f t="shared" si="1"/>
        <v>0</v>
      </c>
    </row>
    <row r="65" spans="1:22" ht="17.25" customHeight="1" thickBot="1">
      <c r="A65" s="877"/>
      <c r="B65" s="841"/>
      <c r="C65" s="52"/>
      <c r="D65" s="91"/>
      <c r="E65" s="58"/>
      <c r="F65" s="983"/>
      <c r="G65" s="231"/>
      <c r="H65" s="232"/>
      <c r="I65" s="219"/>
      <c r="J65" s="979"/>
      <c r="K65" s="57"/>
      <c r="L65" s="91"/>
      <c r="M65" s="51"/>
      <c r="N65" s="993"/>
      <c r="O65" s="52"/>
      <c r="P65" s="40"/>
      <c r="Q65" s="41"/>
      <c r="R65" s="845"/>
      <c r="S65" s="846"/>
      <c r="T65" s="846"/>
      <c r="U65" s="847"/>
      <c r="V65">
        <f t="shared" si="1"/>
        <v>0</v>
      </c>
    </row>
    <row r="66" spans="1:21" ht="17.25" customHeight="1" thickBot="1">
      <c r="A66" s="876" t="s">
        <v>12</v>
      </c>
      <c r="B66" s="155" t="s">
        <v>44</v>
      </c>
      <c r="C66" s="156" t="s">
        <v>45</v>
      </c>
      <c r="D66" s="305">
        <v>1</v>
      </c>
      <c r="E66" s="157" t="s">
        <v>15</v>
      </c>
      <c r="F66" s="151" t="s">
        <v>40</v>
      </c>
      <c r="G66" s="152" t="s">
        <v>6</v>
      </c>
      <c r="H66" s="305">
        <v>94</v>
      </c>
      <c r="I66" s="154" t="s">
        <v>28</v>
      </c>
      <c r="J66" s="151"/>
      <c r="K66" s="152"/>
      <c r="L66" s="153"/>
      <c r="M66" s="154"/>
      <c r="N66" s="151" t="s">
        <v>40</v>
      </c>
      <c r="O66" s="152" t="s">
        <v>6</v>
      </c>
      <c r="P66" s="305">
        <v>94</v>
      </c>
      <c r="Q66" s="154" t="s">
        <v>28</v>
      </c>
      <c r="R66" s="845"/>
      <c r="S66" s="846"/>
      <c r="T66" s="846"/>
      <c r="U66" s="847"/>
    </row>
    <row r="67" spans="1:21" ht="17.25" customHeight="1" thickBot="1">
      <c r="A67" s="877"/>
      <c r="B67" s="70"/>
      <c r="C67" s="71" t="s">
        <v>181</v>
      </c>
      <c r="D67" s="305">
        <v>1</v>
      </c>
      <c r="E67" s="157" t="s">
        <v>15</v>
      </c>
      <c r="F67" s="72"/>
      <c r="G67" s="73"/>
      <c r="H67" s="98"/>
      <c r="I67" s="74"/>
      <c r="J67" s="75"/>
      <c r="K67" s="76"/>
      <c r="L67" s="98"/>
      <c r="M67" s="77"/>
      <c r="N67" s="8"/>
      <c r="O67" s="78"/>
      <c r="P67" s="94"/>
      <c r="Q67" s="79"/>
      <c r="R67" s="848"/>
      <c r="S67" s="849"/>
      <c r="T67" s="849"/>
      <c r="U67" s="850"/>
    </row>
    <row r="68" spans="1:20" ht="16.5">
      <c r="A68" s="61"/>
      <c r="D68" s="95"/>
      <c r="H68" s="95"/>
      <c r="L68" s="95"/>
      <c r="P68" s="95"/>
      <c r="T68" s="95"/>
    </row>
    <row r="69" spans="1:20" ht="17.25" thickBot="1">
      <c r="A69" s="61"/>
      <c r="D69" s="95"/>
      <c r="H69" s="95"/>
      <c r="L69" s="95"/>
      <c r="P69" s="95"/>
      <c r="T69" s="95"/>
    </row>
    <row r="70" spans="1:21" ht="16.5">
      <c r="A70" s="878" t="s">
        <v>14</v>
      </c>
      <c r="B70" s="867" t="str">
        <f>B2</f>
        <v>5月18日</v>
      </c>
      <c r="C70" s="868"/>
      <c r="D70" s="868"/>
      <c r="E70" s="869"/>
      <c r="F70" s="867" t="str">
        <f>F2</f>
        <v>5月19日</v>
      </c>
      <c r="G70" s="868"/>
      <c r="H70" s="868"/>
      <c r="I70" s="869"/>
      <c r="J70" s="867" t="str">
        <f>J2</f>
        <v>5月20日</v>
      </c>
      <c r="K70" s="868"/>
      <c r="L70" s="868"/>
      <c r="M70" s="869"/>
      <c r="N70" s="867" t="str">
        <f>N2</f>
        <v>5月21日</v>
      </c>
      <c r="O70" s="868"/>
      <c r="P70" s="868"/>
      <c r="Q70" s="869"/>
      <c r="R70" s="867" t="str">
        <f>R2</f>
        <v>5月22日</v>
      </c>
      <c r="S70" s="868"/>
      <c r="T70" s="868"/>
      <c r="U70" s="869"/>
    </row>
    <row r="71" spans="1:21" ht="17.25" thickBot="1">
      <c r="A71" s="854"/>
      <c r="B71" s="872" t="s">
        <v>7</v>
      </c>
      <c r="C71" s="872"/>
      <c r="D71" s="872"/>
      <c r="E71" s="873"/>
      <c r="F71" s="872" t="s">
        <v>8</v>
      </c>
      <c r="G71" s="872"/>
      <c r="H71" s="872"/>
      <c r="I71" s="873"/>
      <c r="J71" s="872" t="s">
        <v>9</v>
      </c>
      <c r="K71" s="872"/>
      <c r="L71" s="872"/>
      <c r="M71" s="873"/>
      <c r="N71" s="872" t="s">
        <v>10</v>
      </c>
      <c r="O71" s="872"/>
      <c r="P71" s="872"/>
      <c r="Q71" s="873"/>
      <c r="R71" s="872" t="s">
        <v>11</v>
      </c>
      <c r="S71" s="872"/>
      <c r="T71" s="872"/>
      <c r="U71" s="873"/>
    </row>
    <row r="72" spans="1:21" ht="15.75" customHeight="1">
      <c r="A72" s="853" t="s">
        <v>29</v>
      </c>
      <c r="B72" s="285" t="s">
        <v>38</v>
      </c>
      <c r="C72" s="286">
        <v>50</v>
      </c>
      <c r="D72" s="287" t="s">
        <v>39</v>
      </c>
      <c r="E72" s="288"/>
      <c r="F72" s="285" t="s">
        <v>38</v>
      </c>
      <c r="G72" s="286">
        <v>60</v>
      </c>
      <c r="H72" s="287" t="s">
        <v>39</v>
      </c>
      <c r="I72" s="288"/>
      <c r="J72" s="285" t="s">
        <v>38</v>
      </c>
      <c r="K72" s="286">
        <v>50</v>
      </c>
      <c r="L72" s="287" t="s">
        <v>39</v>
      </c>
      <c r="M72" s="288"/>
      <c r="N72" s="285" t="s">
        <v>38</v>
      </c>
      <c r="O72" s="286">
        <v>60</v>
      </c>
      <c r="P72" s="287" t="s">
        <v>39</v>
      </c>
      <c r="Q72" s="288"/>
      <c r="R72" s="842" t="s">
        <v>46</v>
      </c>
      <c r="S72" s="843"/>
      <c r="T72" s="843"/>
      <c r="U72" s="844"/>
    </row>
    <row r="73" spans="1:21" ht="15.75" customHeight="1" thickBot="1">
      <c r="A73" s="854"/>
      <c r="B73" s="289" t="s">
        <v>30</v>
      </c>
      <c r="C73" s="290" t="s">
        <v>1</v>
      </c>
      <c r="D73" s="291" t="s">
        <v>31</v>
      </c>
      <c r="E73" s="292" t="s">
        <v>32</v>
      </c>
      <c r="F73" s="293" t="s">
        <v>0</v>
      </c>
      <c r="G73" s="290" t="s">
        <v>1</v>
      </c>
      <c r="H73" s="291" t="s">
        <v>31</v>
      </c>
      <c r="I73" s="292" t="s">
        <v>32</v>
      </c>
      <c r="J73" s="293" t="s">
        <v>0</v>
      </c>
      <c r="K73" s="290" t="s">
        <v>1</v>
      </c>
      <c r="L73" s="291" t="s">
        <v>31</v>
      </c>
      <c r="M73" s="292" t="s">
        <v>32</v>
      </c>
      <c r="N73" s="293" t="s">
        <v>0</v>
      </c>
      <c r="O73" s="290" t="s">
        <v>1</v>
      </c>
      <c r="P73" s="291" t="s">
        <v>31</v>
      </c>
      <c r="Q73" s="292" t="s">
        <v>32</v>
      </c>
      <c r="R73" s="845"/>
      <c r="S73" s="846"/>
      <c r="T73" s="846"/>
      <c r="U73" s="847"/>
    </row>
    <row r="74" spans="1:22" ht="17.25" customHeight="1">
      <c r="A74" s="858" t="s">
        <v>62</v>
      </c>
      <c r="B74" s="861" t="s">
        <v>6</v>
      </c>
      <c r="C74" s="60" t="s">
        <v>6</v>
      </c>
      <c r="D74" s="101">
        <v>50</v>
      </c>
      <c r="E74" s="14" t="s">
        <v>189</v>
      </c>
      <c r="F74" s="861" t="s">
        <v>298</v>
      </c>
      <c r="G74" s="18" t="s">
        <v>299</v>
      </c>
      <c r="H74" s="82">
        <v>1.08</v>
      </c>
      <c r="I74" s="14" t="s">
        <v>67</v>
      </c>
      <c r="J74" s="861" t="s">
        <v>6</v>
      </c>
      <c r="K74" s="60" t="s">
        <v>6</v>
      </c>
      <c r="L74" s="101">
        <v>50</v>
      </c>
      <c r="M74" s="14" t="s">
        <v>189</v>
      </c>
      <c r="N74" s="861" t="s">
        <v>211</v>
      </c>
      <c r="O74" s="354" t="s">
        <v>211</v>
      </c>
      <c r="P74" s="16">
        <v>60</v>
      </c>
      <c r="Q74" s="298" t="s">
        <v>189</v>
      </c>
      <c r="R74" s="845"/>
      <c r="S74" s="846"/>
      <c r="T74" s="846"/>
      <c r="U74" s="847"/>
      <c r="V74">
        <f>ROUNDDOWN(95/160*D74,0)+(95/160*D74-ROUNDDOWN(95/160*D74,0))*16/100</f>
        <v>29.11</v>
      </c>
    </row>
    <row r="75" spans="1:22" ht="17.25" customHeight="1">
      <c r="A75" s="859"/>
      <c r="B75" s="862"/>
      <c r="C75" s="25"/>
      <c r="D75" s="24"/>
      <c r="E75" s="302"/>
      <c r="F75" s="862"/>
      <c r="G75" s="21" t="s">
        <v>300</v>
      </c>
      <c r="H75" s="86">
        <v>2.11</v>
      </c>
      <c r="I75" s="302" t="s">
        <v>67</v>
      </c>
      <c r="J75" s="862"/>
      <c r="K75" s="25"/>
      <c r="L75" s="24"/>
      <c r="M75" s="302"/>
      <c r="N75" s="862"/>
      <c r="O75" s="303"/>
      <c r="P75" s="30"/>
      <c r="Q75" s="304"/>
      <c r="R75" s="845"/>
      <c r="S75" s="846"/>
      <c r="T75" s="846"/>
      <c r="U75" s="847"/>
      <c r="V75">
        <f aca="true" t="shared" si="2" ref="V75:V80">ROUNDDOWN(95/160*D75,0)+(95/160*D75-ROUNDDOWN(95/160*D75,0))*16/100</f>
        <v>0</v>
      </c>
    </row>
    <row r="76" spans="1:22" ht="17.25" customHeight="1">
      <c r="A76" s="859"/>
      <c r="B76" s="862"/>
      <c r="C76" s="296"/>
      <c r="D76" s="96"/>
      <c r="E76" s="294"/>
      <c r="F76" s="862"/>
      <c r="G76" s="65" t="s">
        <v>108</v>
      </c>
      <c r="H76" s="96">
        <v>3</v>
      </c>
      <c r="I76" s="294" t="s">
        <v>67</v>
      </c>
      <c r="J76" s="862"/>
      <c r="K76" s="296"/>
      <c r="L76" s="96"/>
      <c r="M76" s="294"/>
      <c r="N76" s="862"/>
      <c r="O76" s="295"/>
      <c r="P76" s="301"/>
      <c r="Q76" s="294"/>
      <c r="R76" s="845"/>
      <c r="S76" s="846"/>
      <c r="T76" s="846"/>
      <c r="U76" s="847"/>
      <c r="V76">
        <f t="shared" si="2"/>
        <v>0</v>
      </c>
    </row>
    <row r="77" spans="1:22" ht="17.25" customHeight="1">
      <c r="A77" s="859"/>
      <c r="B77" s="862"/>
      <c r="C77" s="21"/>
      <c r="D77" s="24"/>
      <c r="E77" s="20"/>
      <c r="F77" s="862"/>
      <c r="G77" s="21"/>
      <c r="H77" s="103"/>
      <c r="I77" s="20"/>
      <c r="J77" s="862"/>
      <c r="K77" s="21"/>
      <c r="L77" s="24"/>
      <c r="M77" s="20"/>
      <c r="N77" s="862"/>
      <c r="O77" s="55"/>
      <c r="P77" s="301"/>
      <c r="Q77" s="20"/>
      <c r="R77" s="845"/>
      <c r="S77" s="846"/>
      <c r="T77" s="846"/>
      <c r="U77" s="847"/>
      <c r="V77">
        <f t="shared" si="2"/>
        <v>0</v>
      </c>
    </row>
    <row r="78" spans="1:22" ht="17.25" customHeight="1">
      <c r="A78" s="859"/>
      <c r="B78" s="862"/>
      <c r="C78" s="27"/>
      <c r="D78" s="84"/>
      <c r="E78" s="20"/>
      <c r="F78" s="862"/>
      <c r="G78" s="28"/>
      <c r="H78" s="84"/>
      <c r="I78" s="20"/>
      <c r="J78" s="862"/>
      <c r="K78" s="27"/>
      <c r="L78" s="84"/>
      <c r="M78" s="20"/>
      <c r="N78" s="862"/>
      <c r="O78" s="55"/>
      <c r="P78" s="323"/>
      <c r="Q78" s="20"/>
      <c r="R78" s="845"/>
      <c r="S78" s="846"/>
      <c r="T78" s="846"/>
      <c r="U78" s="847"/>
      <c r="V78">
        <f t="shared" si="2"/>
        <v>0</v>
      </c>
    </row>
    <row r="79" spans="1:22" ht="17.25" customHeight="1">
      <c r="A79" s="859"/>
      <c r="B79" s="862"/>
      <c r="C79" s="28"/>
      <c r="D79" s="84"/>
      <c r="E79" s="31"/>
      <c r="F79" s="862"/>
      <c r="G79" s="28"/>
      <c r="H79" s="84"/>
      <c r="I79" s="31"/>
      <c r="J79" s="862"/>
      <c r="K79" s="28"/>
      <c r="L79" s="84"/>
      <c r="M79" s="31"/>
      <c r="N79" s="862"/>
      <c r="O79" s="33"/>
      <c r="P79" s="323"/>
      <c r="Q79" s="20"/>
      <c r="R79" s="845"/>
      <c r="S79" s="846"/>
      <c r="T79" s="846"/>
      <c r="U79" s="847"/>
      <c r="V79">
        <f t="shared" si="2"/>
        <v>0</v>
      </c>
    </row>
    <row r="80" spans="1:22" ht="17.25" customHeight="1" thickBot="1">
      <c r="A80" s="860"/>
      <c r="B80" s="863"/>
      <c r="C80" s="53"/>
      <c r="D80" s="50"/>
      <c r="E80" s="54"/>
      <c r="F80" s="863"/>
      <c r="G80" s="53"/>
      <c r="H80" s="50"/>
      <c r="I80" s="54"/>
      <c r="J80" s="863"/>
      <c r="K80" s="53"/>
      <c r="L80" s="50"/>
      <c r="M80" s="54"/>
      <c r="N80" s="863"/>
      <c r="O80" s="52"/>
      <c r="P80" s="40"/>
      <c r="Q80" s="119"/>
      <c r="R80" s="855"/>
      <c r="S80" s="856"/>
      <c r="T80" s="856"/>
      <c r="U80" s="857"/>
      <c r="V80">
        <f t="shared" si="2"/>
        <v>0</v>
      </c>
    </row>
    <row r="81" spans="1:20" ht="16.5">
      <c r="A81" s="61"/>
      <c r="B81" s="851" t="s">
        <v>35</v>
      </c>
      <c r="C81" s="852"/>
      <c r="D81" s="852"/>
      <c r="E81" s="852"/>
      <c r="F81" s="852"/>
      <c r="G81" s="852"/>
      <c r="H81" s="852"/>
      <c r="I81" s="852"/>
      <c r="J81" s="852"/>
      <c r="K81" s="852"/>
      <c r="L81" s="852"/>
      <c r="M81" s="852"/>
      <c r="N81" s="852"/>
      <c r="O81" s="852"/>
      <c r="P81" s="852"/>
      <c r="Q81" s="852"/>
      <c r="R81" s="852"/>
      <c r="S81" s="852"/>
      <c r="T81" s="95"/>
    </row>
    <row r="82" spans="1:20" ht="22.5">
      <c r="A82" s="61"/>
      <c r="B82" s="106" t="s">
        <v>24</v>
      </c>
      <c r="D82" s="106"/>
      <c r="E82" s="105"/>
      <c r="F82" s="106" t="s">
        <v>21</v>
      </c>
      <c r="G82" s="107"/>
      <c r="H82" s="107"/>
      <c r="I82" s="105"/>
      <c r="J82" s="117" t="s">
        <v>23</v>
      </c>
      <c r="K82" s="108"/>
      <c r="L82" s="107"/>
      <c r="M82" s="109"/>
      <c r="N82" s="110"/>
      <c r="O82" s="105"/>
      <c r="P82" s="111" t="s">
        <v>22</v>
      </c>
      <c r="Q82" s="112"/>
      <c r="R82" s="105"/>
      <c r="S82" s="113"/>
      <c r="T82" s="95"/>
    </row>
    <row r="83" spans="1:20" ht="16.5">
      <c r="A83" s="61"/>
      <c r="D83" s="95"/>
      <c r="H83" s="95"/>
      <c r="L83" s="95"/>
      <c r="P83" s="95"/>
      <c r="T83" s="95"/>
    </row>
    <row r="84" spans="2:19" ht="16.5">
      <c r="B84" s="1037"/>
      <c r="C84" s="1037"/>
      <c r="D84" s="1037"/>
      <c r="E84" s="1037"/>
      <c r="F84" s="1037"/>
      <c r="G84" s="1037"/>
      <c r="H84" s="1037"/>
      <c r="I84" s="1037"/>
      <c r="J84" s="1037"/>
      <c r="K84" s="1037"/>
      <c r="L84" s="1037"/>
      <c r="M84" s="1037"/>
      <c r="N84" s="1037"/>
      <c r="O84" s="1037"/>
      <c r="P84" s="1037"/>
      <c r="Q84" s="1037"/>
      <c r="R84" s="1037"/>
      <c r="S84" s="1037"/>
    </row>
    <row r="85" spans="2:19" ht="22.5">
      <c r="B85" s="274"/>
      <c r="D85" s="274"/>
      <c r="E85" s="275"/>
      <c r="F85" s="274"/>
      <c r="G85" s="276"/>
      <c r="H85" s="276"/>
      <c r="I85" s="275"/>
      <c r="J85" s="277"/>
      <c r="K85" s="278"/>
      <c r="L85" s="276"/>
      <c r="M85" s="279"/>
      <c r="N85" s="280"/>
      <c r="O85" s="275"/>
      <c r="P85" s="281"/>
      <c r="Q85" s="282"/>
      <c r="R85" s="275"/>
      <c r="S85" s="283"/>
    </row>
  </sheetData>
  <sheetProtection/>
  <mergeCells count="96">
    <mergeCell ref="A70:A71"/>
    <mergeCell ref="B81:S81"/>
    <mergeCell ref="A72:A73"/>
    <mergeCell ref="R72:U80"/>
    <mergeCell ref="A74:A80"/>
    <mergeCell ref="B74:B80"/>
    <mergeCell ref="F74:F80"/>
    <mergeCell ref="J74:J80"/>
    <mergeCell ref="N74:N80"/>
    <mergeCell ref="B70:E70"/>
    <mergeCell ref="F70:I70"/>
    <mergeCell ref="J70:M70"/>
    <mergeCell ref="N70:Q70"/>
    <mergeCell ref="R70:U70"/>
    <mergeCell ref="B71:E71"/>
    <mergeCell ref="F71:I71"/>
    <mergeCell ref="J71:M71"/>
    <mergeCell ref="N71:Q71"/>
    <mergeCell ref="R71:U71"/>
    <mergeCell ref="A61:A65"/>
    <mergeCell ref="B61:B65"/>
    <mergeCell ref="F61:F65"/>
    <mergeCell ref="J61:J65"/>
    <mergeCell ref="N61:N65"/>
    <mergeCell ref="A66:A67"/>
    <mergeCell ref="A45:A46"/>
    <mergeCell ref="R45:U67"/>
    <mergeCell ref="A48:A54"/>
    <mergeCell ref="B48:B54"/>
    <mergeCell ref="F48:F54"/>
    <mergeCell ref="J48:J54"/>
    <mergeCell ref="N48:N54"/>
    <mergeCell ref="A55:A59"/>
    <mergeCell ref="B55:B59"/>
    <mergeCell ref="F55:F59"/>
    <mergeCell ref="A43:A44"/>
    <mergeCell ref="B43:E43"/>
    <mergeCell ref="F43:I43"/>
    <mergeCell ref="J43:M43"/>
    <mergeCell ref="N43:Q43"/>
    <mergeCell ref="R43:U43"/>
    <mergeCell ref="B44:E44"/>
    <mergeCell ref="F44:I44"/>
    <mergeCell ref="J44:M44"/>
    <mergeCell ref="N44:Q44"/>
    <mergeCell ref="R25:R30"/>
    <mergeCell ref="A17:A24"/>
    <mergeCell ref="B17:B24"/>
    <mergeCell ref="F17:F24"/>
    <mergeCell ref="J17:J24"/>
    <mergeCell ref="N17:N24"/>
    <mergeCell ref="A25:A30"/>
    <mergeCell ref="A32:A35"/>
    <mergeCell ref="A2:A3"/>
    <mergeCell ref="F1:U1"/>
    <mergeCell ref="B2:E2"/>
    <mergeCell ref="F2:I2"/>
    <mergeCell ref="J2:M2"/>
    <mergeCell ref="N2:Q2"/>
    <mergeCell ref="B3:E3"/>
    <mergeCell ref="B25:B30"/>
    <mergeCell ref="F25:F30"/>
    <mergeCell ref="F3:I3"/>
    <mergeCell ref="J3:M3"/>
    <mergeCell ref="N3:Q3"/>
    <mergeCell ref="R3:U3"/>
    <mergeCell ref="N32:N35"/>
    <mergeCell ref="R32:R35"/>
    <mergeCell ref="J32:J35"/>
    <mergeCell ref="R17:R24"/>
    <mergeCell ref="R6:R12"/>
    <mergeCell ref="G31:I31"/>
    <mergeCell ref="B84:S84"/>
    <mergeCell ref="R2:U2"/>
    <mergeCell ref="A1:E1"/>
    <mergeCell ref="A36:A37"/>
    <mergeCell ref="A38:A40"/>
    <mergeCell ref="F32:F35"/>
    <mergeCell ref="B32:B35"/>
    <mergeCell ref="A14:A15"/>
    <mergeCell ref="O31:Q31"/>
    <mergeCell ref="A6:A12"/>
    <mergeCell ref="A4:A5"/>
    <mergeCell ref="F6:F12"/>
    <mergeCell ref="J6:J12"/>
    <mergeCell ref="N6:N12"/>
    <mergeCell ref="J25:J30"/>
    <mergeCell ref="N25:N30"/>
    <mergeCell ref="B4:E12"/>
    <mergeCell ref="B37:C37"/>
    <mergeCell ref="F37:G37"/>
    <mergeCell ref="N37:O37"/>
    <mergeCell ref="B42:C42"/>
    <mergeCell ref="R44:U44"/>
    <mergeCell ref="J55:J59"/>
    <mergeCell ref="N55:N59"/>
  </mergeCells>
  <printOptions horizontalCentered="1" verticalCentered="1"/>
  <pageMargins left="0.6692913385826772" right="0.15748031496062992" top="0.984251968503937" bottom="0.5905511811023623" header="0.5118110236220472" footer="0.5118110236220472"/>
  <pageSetup fitToHeight="1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tabSelected="1" zoomScale="75" zoomScaleNormal="75" zoomScalePageLayoutView="0" workbookViewId="0" topLeftCell="A59">
      <selection activeCell="A1" sqref="A1:U80"/>
    </sheetView>
  </sheetViews>
  <sheetFormatPr defaultColWidth="8.875" defaultRowHeight="16.5"/>
  <cols>
    <col min="1" max="1" width="3.25390625" style="272" customWidth="1"/>
    <col min="2" max="2" width="6.125" style="144" customWidth="1"/>
    <col min="3" max="3" width="8.625" style="144" customWidth="1"/>
    <col min="4" max="4" width="6.125" style="273" customWidth="1"/>
    <col min="5" max="5" width="5.375" style="144" customWidth="1"/>
    <col min="6" max="6" width="6.125" style="144" customWidth="1"/>
    <col min="7" max="7" width="8.625" style="144" customWidth="1"/>
    <col min="8" max="8" width="6.125" style="273" customWidth="1"/>
    <col min="9" max="10" width="6.125" style="144" customWidth="1"/>
    <col min="11" max="11" width="8.625" style="144" customWidth="1"/>
    <col min="12" max="12" width="7.25390625" style="273" customWidth="1"/>
    <col min="13" max="13" width="7.25390625" style="144" customWidth="1"/>
    <col min="14" max="14" width="6.125" style="144" customWidth="1"/>
    <col min="15" max="15" width="8.625" style="144" customWidth="1"/>
    <col min="16" max="16" width="6.125" style="273" customWidth="1"/>
    <col min="17" max="18" width="6.125" style="144" customWidth="1"/>
    <col min="19" max="19" width="8.625" style="144" customWidth="1"/>
    <col min="20" max="20" width="6.875" style="273" customWidth="1"/>
    <col min="21" max="21" width="6.875" style="144" customWidth="1"/>
    <col min="22" max="22" width="6.125" style="144" hidden="1" customWidth="1"/>
    <col min="23" max="16384" width="8.875" style="144" customWidth="1"/>
  </cols>
  <sheetData>
    <row r="1" spans="1:21" ht="39" customHeight="1" thickBot="1">
      <c r="A1" s="958" t="s">
        <v>453</v>
      </c>
      <c r="B1" s="958"/>
      <c r="C1" s="958"/>
      <c r="D1" s="958"/>
      <c r="E1" s="959"/>
      <c r="F1" s="960" t="s">
        <v>61</v>
      </c>
      <c r="G1" s="961"/>
      <c r="H1" s="961"/>
      <c r="I1" s="961"/>
      <c r="J1" s="961"/>
      <c r="K1" s="961"/>
      <c r="L1" s="961"/>
      <c r="M1" s="961"/>
      <c r="N1" s="961"/>
      <c r="O1" s="961"/>
      <c r="P1" s="961"/>
      <c r="Q1" s="961"/>
      <c r="R1" s="961"/>
      <c r="S1" s="961"/>
      <c r="T1" s="961"/>
      <c r="U1" s="962"/>
    </row>
    <row r="2" spans="1:21" ht="16.5">
      <c r="A2" s="1028" t="s">
        <v>14</v>
      </c>
      <c r="B2" s="1038" t="s">
        <v>459</v>
      </c>
      <c r="C2" s="1039"/>
      <c r="D2" s="1039"/>
      <c r="E2" s="1040"/>
      <c r="F2" s="1038" t="s">
        <v>460</v>
      </c>
      <c r="G2" s="1039"/>
      <c r="H2" s="1039"/>
      <c r="I2" s="1040"/>
      <c r="J2" s="1038" t="s">
        <v>461</v>
      </c>
      <c r="K2" s="1039"/>
      <c r="L2" s="1039"/>
      <c r="M2" s="1040"/>
      <c r="N2" s="1038" t="s">
        <v>462</v>
      </c>
      <c r="O2" s="1039"/>
      <c r="P2" s="1039"/>
      <c r="Q2" s="1040"/>
      <c r="R2" s="1038" t="s">
        <v>463</v>
      </c>
      <c r="S2" s="1039"/>
      <c r="T2" s="1039"/>
      <c r="U2" s="1040"/>
    </row>
    <row r="3" spans="1:21" ht="17.25" thickBot="1">
      <c r="A3" s="1029"/>
      <c r="B3" s="1042" t="s">
        <v>7</v>
      </c>
      <c r="C3" s="1042"/>
      <c r="D3" s="1042"/>
      <c r="E3" s="1043"/>
      <c r="F3" s="1042" t="s">
        <v>8</v>
      </c>
      <c r="G3" s="1042"/>
      <c r="H3" s="1042"/>
      <c r="I3" s="1043"/>
      <c r="J3" s="1042" t="s">
        <v>9</v>
      </c>
      <c r="K3" s="1042"/>
      <c r="L3" s="1042"/>
      <c r="M3" s="1043"/>
      <c r="N3" s="1042" t="s">
        <v>10</v>
      </c>
      <c r="O3" s="1042"/>
      <c r="P3" s="1042"/>
      <c r="Q3" s="1043"/>
      <c r="R3" s="1042" t="s">
        <v>11</v>
      </c>
      <c r="S3" s="1042"/>
      <c r="T3" s="1042"/>
      <c r="U3" s="1043"/>
    </row>
    <row r="4" spans="1:21" ht="17.25" customHeight="1">
      <c r="A4" s="1028" t="s">
        <v>29</v>
      </c>
      <c r="B4" s="933" t="s">
        <v>437</v>
      </c>
      <c r="C4" s="934"/>
      <c r="D4" s="934"/>
      <c r="E4" s="935"/>
      <c r="F4" s="11" t="s">
        <v>38</v>
      </c>
      <c r="G4" s="1">
        <v>60</v>
      </c>
      <c r="H4" s="80" t="s">
        <v>39</v>
      </c>
      <c r="I4" s="5">
        <v>1</v>
      </c>
      <c r="J4" s="11" t="s">
        <v>38</v>
      </c>
      <c r="K4" s="1">
        <v>60</v>
      </c>
      <c r="L4" s="80" t="s">
        <v>39</v>
      </c>
      <c r="M4" s="5">
        <v>1</v>
      </c>
      <c r="N4" s="11" t="s">
        <v>38</v>
      </c>
      <c r="O4" s="1">
        <v>60</v>
      </c>
      <c r="P4" s="80" t="s">
        <v>39</v>
      </c>
      <c r="Q4" s="5">
        <v>1</v>
      </c>
      <c r="R4" s="11" t="s">
        <v>38</v>
      </c>
      <c r="S4" s="1">
        <v>60</v>
      </c>
      <c r="T4" s="80" t="s">
        <v>39</v>
      </c>
      <c r="U4" s="5">
        <v>1</v>
      </c>
    </row>
    <row r="5" spans="1:21" ht="15.75" customHeight="1" thickBot="1">
      <c r="A5" s="1029"/>
      <c r="B5" s="936"/>
      <c r="C5" s="937"/>
      <c r="D5" s="937"/>
      <c r="E5" s="938"/>
      <c r="F5" s="6" t="s">
        <v>0</v>
      </c>
      <c r="G5" s="2" t="s">
        <v>1</v>
      </c>
      <c r="H5" s="81" t="s">
        <v>31</v>
      </c>
      <c r="I5" s="7" t="s">
        <v>32</v>
      </c>
      <c r="J5" s="6" t="s">
        <v>0</v>
      </c>
      <c r="K5" s="2" t="s">
        <v>1</v>
      </c>
      <c r="L5" s="81" t="s">
        <v>31</v>
      </c>
      <c r="M5" s="7" t="s">
        <v>32</v>
      </c>
      <c r="N5" s="6" t="s">
        <v>0</v>
      </c>
      <c r="O5" s="2" t="s">
        <v>1</v>
      </c>
      <c r="P5" s="81" t="s">
        <v>31</v>
      </c>
      <c r="Q5" s="7" t="s">
        <v>32</v>
      </c>
      <c r="R5" s="12" t="s">
        <v>0</v>
      </c>
      <c r="S5" s="76" t="s">
        <v>1</v>
      </c>
      <c r="T5" s="81" t="s">
        <v>31</v>
      </c>
      <c r="U5" s="7" t="s">
        <v>32</v>
      </c>
    </row>
    <row r="6" spans="1:22" ht="16.5" customHeight="1">
      <c r="A6" s="1028" t="s">
        <v>33</v>
      </c>
      <c r="B6" s="936"/>
      <c r="C6" s="937"/>
      <c r="D6" s="937"/>
      <c r="E6" s="938"/>
      <c r="F6" s="1081" t="s">
        <v>421</v>
      </c>
      <c r="G6" s="530" t="s">
        <v>422</v>
      </c>
      <c r="H6" s="466">
        <v>61</v>
      </c>
      <c r="I6" s="467" t="s">
        <v>192</v>
      </c>
      <c r="J6" s="1081" t="s">
        <v>410</v>
      </c>
      <c r="K6" s="330" t="s">
        <v>207</v>
      </c>
      <c r="L6" s="484">
        <v>12</v>
      </c>
      <c r="M6" s="467" t="s">
        <v>416</v>
      </c>
      <c r="N6" s="1081" t="s">
        <v>423</v>
      </c>
      <c r="O6" s="330" t="s">
        <v>87</v>
      </c>
      <c r="P6" s="466">
        <v>4</v>
      </c>
      <c r="Q6" s="467" t="s">
        <v>78</v>
      </c>
      <c r="R6" s="948" t="s">
        <v>485</v>
      </c>
      <c r="S6" s="752" t="s">
        <v>326</v>
      </c>
      <c r="T6" s="657">
        <v>12</v>
      </c>
      <c r="U6" s="753" t="s">
        <v>513</v>
      </c>
      <c r="V6" s="441"/>
    </row>
    <row r="7" spans="1:22" ht="17.25" customHeight="1">
      <c r="A7" s="1041"/>
      <c r="B7" s="936"/>
      <c r="C7" s="937"/>
      <c r="D7" s="937"/>
      <c r="E7" s="938"/>
      <c r="F7" s="1082"/>
      <c r="G7" s="478" t="s">
        <v>385</v>
      </c>
      <c r="H7" s="473">
        <v>2</v>
      </c>
      <c r="I7" s="501" t="s">
        <v>78</v>
      </c>
      <c r="J7" s="1082"/>
      <c r="K7" s="478" t="s">
        <v>111</v>
      </c>
      <c r="L7" s="473">
        <v>5</v>
      </c>
      <c r="M7" s="486" t="s">
        <v>168</v>
      </c>
      <c r="N7" s="1082"/>
      <c r="O7" s="474" t="s">
        <v>185</v>
      </c>
      <c r="P7" s="468">
        <v>4</v>
      </c>
      <c r="Q7" s="495" t="s">
        <v>78</v>
      </c>
      <c r="R7" s="883"/>
      <c r="S7" s="659" t="s">
        <v>5</v>
      </c>
      <c r="T7" s="754">
        <v>5</v>
      </c>
      <c r="U7" s="755" t="s">
        <v>197</v>
      </c>
      <c r="V7" s="441"/>
    </row>
    <row r="8" spans="1:22" ht="17.25" customHeight="1">
      <c r="A8" s="1041"/>
      <c r="B8" s="936"/>
      <c r="C8" s="937"/>
      <c r="D8" s="937"/>
      <c r="E8" s="938"/>
      <c r="F8" s="1082"/>
      <c r="G8" s="478"/>
      <c r="H8" s="473"/>
      <c r="I8" s="487"/>
      <c r="J8" s="1082"/>
      <c r="K8" s="485" t="s">
        <v>411</v>
      </c>
      <c r="L8" s="488">
        <v>2</v>
      </c>
      <c r="M8" s="489" t="s">
        <v>67</v>
      </c>
      <c r="N8" s="1082"/>
      <c r="O8" s="474" t="s">
        <v>115</v>
      </c>
      <c r="P8" s="468">
        <v>2</v>
      </c>
      <c r="Q8" s="495" t="s">
        <v>116</v>
      </c>
      <c r="R8" s="883"/>
      <c r="S8" s="659" t="s">
        <v>303</v>
      </c>
      <c r="T8" s="754">
        <v>1.09</v>
      </c>
      <c r="U8" s="756" t="s">
        <v>197</v>
      </c>
      <c r="V8" s="441"/>
    </row>
    <row r="9" spans="1:22" ht="17.25" customHeight="1">
      <c r="A9" s="1041"/>
      <c r="B9" s="936"/>
      <c r="C9" s="937"/>
      <c r="D9" s="937"/>
      <c r="E9" s="938"/>
      <c r="F9" s="1082"/>
      <c r="G9" s="478"/>
      <c r="H9" s="473"/>
      <c r="I9" s="487"/>
      <c r="J9" s="1082"/>
      <c r="K9" s="478" t="s">
        <v>301</v>
      </c>
      <c r="L9" s="490">
        <v>3</v>
      </c>
      <c r="M9" s="469" t="s">
        <v>168</v>
      </c>
      <c r="N9" s="1082"/>
      <c r="O9" s="478" t="s">
        <v>424</v>
      </c>
      <c r="P9" s="473">
        <v>61</v>
      </c>
      <c r="Q9" s="471" t="s">
        <v>113</v>
      </c>
      <c r="R9" s="883"/>
      <c r="S9" s="659" t="s">
        <v>301</v>
      </c>
      <c r="T9" s="754">
        <v>3</v>
      </c>
      <c r="U9" s="759" t="s">
        <v>193</v>
      </c>
      <c r="V9" s="441"/>
    </row>
    <row r="10" spans="1:22" ht="17.25" customHeight="1">
      <c r="A10" s="1041"/>
      <c r="B10" s="936"/>
      <c r="C10" s="937"/>
      <c r="D10" s="937"/>
      <c r="E10" s="938"/>
      <c r="F10" s="1082"/>
      <c r="G10" s="476"/>
      <c r="H10" s="477"/>
      <c r="I10" s="487"/>
      <c r="J10" s="1082"/>
      <c r="K10" s="478" t="s">
        <v>76</v>
      </c>
      <c r="L10" s="490">
        <v>8</v>
      </c>
      <c r="M10" s="469" t="s">
        <v>168</v>
      </c>
      <c r="N10" s="1082"/>
      <c r="O10" s="478" t="s">
        <v>425</v>
      </c>
      <c r="P10" s="473">
        <v>61</v>
      </c>
      <c r="Q10" s="471" t="s">
        <v>189</v>
      </c>
      <c r="R10" s="883"/>
      <c r="S10" s="659" t="s">
        <v>341</v>
      </c>
      <c r="T10" s="757">
        <v>3</v>
      </c>
      <c r="U10" s="758" t="s">
        <v>193</v>
      </c>
      <c r="V10" s="441"/>
    </row>
    <row r="11" spans="1:22" ht="17.25" customHeight="1">
      <c r="A11" s="1041"/>
      <c r="B11" s="936"/>
      <c r="C11" s="937"/>
      <c r="D11" s="937"/>
      <c r="E11" s="938"/>
      <c r="F11" s="1082"/>
      <c r="G11" s="476"/>
      <c r="H11" s="477"/>
      <c r="I11" s="479"/>
      <c r="J11" s="1082"/>
      <c r="K11" s="478"/>
      <c r="L11" s="490"/>
      <c r="M11" s="469"/>
      <c r="N11" s="1082"/>
      <c r="O11" s="478" t="s">
        <v>314</v>
      </c>
      <c r="P11" s="473">
        <v>6</v>
      </c>
      <c r="Q11" s="486" t="s">
        <v>168</v>
      </c>
      <c r="R11" s="883"/>
      <c r="S11" s="676"/>
      <c r="T11" s="677"/>
      <c r="U11" s="759"/>
      <c r="V11" s="441"/>
    </row>
    <row r="12" spans="1:22" ht="17.25" customHeight="1" thickBot="1">
      <c r="A12" s="1041"/>
      <c r="B12" s="939"/>
      <c r="C12" s="940"/>
      <c r="D12" s="940"/>
      <c r="E12" s="941"/>
      <c r="F12" s="1083"/>
      <c r="G12" s="491"/>
      <c r="H12" s="492"/>
      <c r="I12" s="493"/>
      <c r="J12" s="1083"/>
      <c r="K12" s="462"/>
      <c r="L12" s="492"/>
      <c r="M12" s="493"/>
      <c r="N12" s="1083"/>
      <c r="O12" s="462"/>
      <c r="P12" s="496"/>
      <c r="Q12" s="143"/>
      <c r="R12" s="884"/>
      <c r="S12" s="669"/>
      <c r="T12" s="670"/>
      <c r="U12" s="671"/>
      <c r="V12" s="441"/>
    </row>
    <row r="13" spans="1:21" ht="6.75" customHeight="1" thickBot="1">
      <c r="A13" s="244"/>
      <c r="B13" s="245"/>
      <c r="C13" s="246"/>
      <c r="D13" s="247"/>
      <c r="E13" s="246"/>
      <c r="F13" s="245"/>
      <c r="G13" s="246"/>
      <c r="H13" s="247"/>
      <c r="I13" s="246"/>
      <c r="J13" s="245"/>
      <c r="K13" s="246"/>
      <c r="L13" s="247"/>
      <c r="M13" s="246"/>
      <c r="N13" s="245"/>
      <c r="O13" s="246"/>
      <c r="P13" s="247"/>
      <c r="Q13" s="246"/>
      <c r="R13" s="245"/>
      <c r="S13" s="246"/>
      <c r="T13" s="247"/>
      <c r="U13" s="248"/>
    </row>
    <row r="14" spans="1:21" ht="17.25" customHeight="1">
      <c r="A14" s="878" t="s">
        <v>29</v>
      </c>
      <c r="B14" s="11" t="s">
        <v>38</v>
      </c>
      <c r="C14" s="284" t="s">
        <v>64</v>
      </c>
      <c r="D14" s="80" t="s">
        <v>39</v>
      </c>
      <c r="E14" s="5">
        <v>2</v>
      </c>
      <c r="F14" s="4" t="s">
        <v>38</v>
      </c>
      <c r="G14" s="284" t="s">
        <v>64</v>
      </c>
      <c r="H14" s="80" t="s">
        <v>39</v>
      </c>
      <c r="I14" s="5">
        <v>2</v>
      </c>
      <c r="J14" s="4" t="s">
        <v>38</v>
      </c>
      <c r="K14" s="284" t="s">
        <v>64</v>
      </c>
      <c r="L14" s="80" t="s">
        <v>39</v>
      </c>
      <c r="M14" s="5">
        <v>2</v>
      </c>
      <c r="N14" s="4" t="s">
        <v>38</v>
      </c>
      <c r="O14" s="284" t="s">
        <v>64</v>
      </c>
      <c r="P14" s="80" t="s">
        <v>39</v>
      </c>
      <c r="Q14" s="5">
        <v>2</v>
      </c>
      <c r="R14" s="11" t="s">
        <v>38</v>
      </c>
      <c r="S14" s="284" t="s">
        <v>64</v>
      </c>
      <c r="T14" s="80" t="s">
        <v>39</v>
      </c>
      <c r="U14" s="5">
        <v>2</v>
      </c>
    </row>
    <row r="15" spans="1:21" ht="15.75" customHeight="1" thickBot="1">
      <c r="A15" s="854"/>
      <c r="B15" s="63" t="s">
        <v>30</v>
      </c>
      <c r="C15" s="2" t="s">
        <v>1</v>
      </c>
      <c r="D15" s="81" t="s">
        <v>31</v>
      </c>
      <c r="E15" s="7" t="s">
        <v>32</v>
      </c>
      <c r="F15" s="6" t="s">
        <v>0</v>
      </c>
      <c r="G15" s="2" t="s">
        <v>1</v>
      </c>
      <c r="H15" s="81" t="s">
        <v>31</v>
      </c>
      <c r="I15" s="7" t="s">
        <v>32</v>
      </c>
      <c r="J15" s="6" t="s">
        <v>0</v>
      </c>
      <c r="K15" s="2" t="s">
        <v>1</v>
      </c>
      <c r="L15" s="81" t="s">
        <v>31</v>
      </c>
      <c r="M15" s="7" t="s">
        <v>32</v>
      </c>
      <c r="N15" s="6" t="s">
        <v>0</v>
      </c>
      <c r="O15" s="2" t="s">
        <v>1</v>
      </c>
      <c r="P15" s="81" t="s">
        <v>31</v>
      </c>
      <c r="Q15" s="7" t="s">
        <v>32</v>
      </c>
      <c r="R15" s="12" t="s">
        <v>0</v>
      </c>
      <c r="S15" s="2" t="s">
        <v>1</v>
      </c>
      <c r="T15" s="81" t="s">
        <v>31</v>
      </c>
      <c r="U15" s="7" t="s">
        <v>32</v>
      </c>
    </row>
    <row r="16" spans="1:21" ht="18" thickBot="1">
      <c r="A16" s="131" t="s">
        <v>47</v>
      </c>
      <c r="B16" s="132" t="s">
        <v>48</v>
      </c>
      <c r="C16" s="133" t="s">
        <v>49</v>
      </c>
      <c r="D16" s="127"/>
      <c r="E16" s="134"/>
      <c r="F16" s="135" t="s">
        <v>48</v>
      </c>
      <c r="G16" s="136" t="s">
        <v>50</v>
      </c>
      <c r="H16" s="128"/>
      <c r="I16" s="137"/>
      <c r="J16" s="135" t="s">
        <v>48</v>
      </c>
      <c r="K16" s="138"/>
      <c r="L16" s="129"/>
      <c r="M16" s="137"/>
      <c r="N16" s="139" t="s">
        <v>48</v>
      </c>
      <c r="O16" s="140" t="s">
        <v>51</v>
      </c>
      <c r="P16" s="128"/>
      <c r="Q16" s="137"/>
      <c r="R16" s="141" t="s">
        <v>48</v>
      </c>
      <c r="S16" s="142" t="s">
        <v>49</v>
      </c>
      <c r="T16" s="130"/>
      <c r="U16" s="143"/>
    </row>
    <row r="17" spans="1:22" ht="17.25" customHeight="1">
      <c r="A17" s="1052" t="s">
        <v>52</v>
      </c>
      <c r="B17" s="1016" t="s">
        <v>155</v>
      </c>
      <c r="C17" s="13" t="s">
        <v>156</v>
      </c>
      <c r="D17" s="82">
        <v>23.03</v>
      </c>
      <c r="E17" s="14" t="s">
        <v>68</v>
      </c>
      <c r="F17" s="985" t="s">
        <v>373</v>
      </c>
      <c r="G17" s="311" t="s">
        <v>374</v>
      </c>
      <c r="H17" s="16">
        <v>21.08</v>
      </c>
      <c r="I17" s="14" t="s">
        <v>323</v>
      </c>
      <c r="J17" s="1095" t="s">
        <v>487</v>
      </c>
      <c r="K17" s="615" t="s">
        <v>122</v>
      </c>
      <c r="L17" s="743">
        <v>16.09</v>
      </c>
      <c r="M17" s="685" t="s">
        <v>323</v>
      </c>
      <c r="N17" s="1098" t="s">
        <v>412</v>
      </c>
      <c r="O17" s="60" t="s">
        <v>324</v>
      </c>
      <c r="P17" s="101">
        <v>23.09</v>
      </c>
      <c r="Q17" s="14" t="s">
        <v>323</v>
      </c>
      <c r="R17" s="1044" t="s">
        <v>486</v>
      </c>
      <c r="S17" s="683" t="s">
        <v>496</v>
      </c>
      <c r="T17" s="684">
        <v>257</v>
      </c>
      <c r="U17" s="685" t="s">
        <v>375</v>
      </c>
      <c r="V17">
        <f>ROUNDDOWN(265/160*D17,0)+(265/160*D17-ROUNDDOWN(265/160*D17,0))*16/100</f>
        <v>38.02295</v>
      </c>
    </row>
    <row r="18" spans="1:22" ht="17.25" customHeight="1">
      <c r="A18" s="1049"/>
      <c r="B18" s="1017"/>
      <c r="C18" s="19" t="s">
        <v>157</v>
      </c>
      <c r="D18" s="83">
        <v>1.12</v>
      </c>
      <c r="E18" s="20" t="s">
        <v>68</v>
      </c>
      <c r="F18" s="838"/>
      <c r="G18" s="21" t="s">
        <v>366</v>
      </c>
      <c r="H18" s="323">
        <v>6.1</v>
      </c>
      <c r="I18" s="20" t="s">
        <v>323</v>
      </c>
      <c r="J18" s="1096"/>
      <c r="K18" s="732" t="s">
        <v>376</v>
      </c>
      <c r="L18" s="688">
        <v>8.04</v>
      </c>
      <c r="M18" s="687" t="s">
        <v>323</v>
      </c>
      <c r="N18" s="1099"/>
      <c r="O18" s="25" t="s">
        <v>377</v>
      </c>
      <c r="P18" s="323">
        <v>1.1</v>
      </c>
      <c r="Q18" s="20" t="s">
        <v>323</v>
      </c>
      <c r="R18" s="1045"/>
      <c r="S18" s="622" t="s">
        <v>128</v>
      </c>
      <c r="T18" s="686">
        <v>3</v>
      </c>
      <c r="U18" s="687" t="s">
        <v>116</v>
      </c>
      <c r="V18">
        <f aca="true" t="shared" si="0" ref="V18:V34">ROUNDDOWN(265/160*D18,0)+(265/160*D18-ROUNDDOWN(265/160*D18,0))*16/100</f>
        <v>1.1368</v>
      </c>
    </row>
    <row r="19" spans="1:22" ht="17.25" customHeight="1">
      <c r="A19" s="1049"/>
      <c r="B19" s="1017"/>
      <c r="C19" s="27" t="s">
        <v>159</v>
      </c>
      <c r="D19" s="323">
        <v>1.1</v>
      </c>
      <c r="E19" s="20" t="s">
        <v>68</v>
      </c>
      <c r="F19" s="838"/>
      <c r="G19" s="21" t="s">
        <v>350</v>
      </c>
      <c r="H19" s="323">
        <v>1.1</v>
      </c>
      <c r="I19" s="20" t="s">
        <v>323</v>
      </c>
      <c r="J19" s="1096"/>
      <c r="K19" s="618" t="s">
        <v>378</v>
      </c>
      <c r="L19" s="688">
        <v>4.15</v>
      </c>
      <c r="M19" s="687" t="s">
        <v>323</v>
      </c>
      <c r="N19" s="1099"/>
      <c r="O19" s="499" t="s">
        <v>91</v>
      </c>
      <c r="P19" s="500">
        <v>5.03</v>
      </c>
      <c r="Q19" s="501" t="s">
        <v>67</v>
      </c>
      <c r="R19" s="1045"/>
      <c r="S19" s="622"/>
      <c r="T19" s="688"/>
      <c r="U19" s="687"/>
      <c r="V19">
        <f t="shared" si="0"/>
        <v>1.1315</v>
      </c>
    </row>
    <row r="20" spans="1:22" ht="17.25" customHeight="1">
      <c r="A20" s="1049"/>
      <c r="B20" s="1017"/>
      <c r="C20" s="21" t="s">
        <v>80</v>
      </c>
      <c r="D20" s="24">
        <v>4.15</v>
      </c>
      <c r="E20" s="20" t="s">
        <v>68</v>
      </c>
      <c r="F20" s="838"/>
      <c r="G20" s="29"/>
      <c r="H20" s="30"/>
      <c r="I20" s="20"/>
      <c r="J20" s="1096"/>
      <c r="K20" s="732" t="s">
        <v>514</v>
      </c>
      <c r="L20" s="688">
        <v>4.15</v>
      </c>
      <c r="M20" s="687" t="s">
        <v>323</v>
      </c>
      <c r="N20" s="1099"/>
      <c r="O20" s="510" t="s">
        <v>252</v>
      </c>
      <c r="P20" s="500">
        <v>3.04</v>
      </c>
      <c r="Q20" s="501" t="s">
        <v>67</v>
      </c>
      <c r="R20" s="1045"/>
      <c r="S20" s="622"/>
      <c r="T20" s="689"/>
      <c r="U20" s="687"/>
      <c r="V20">
        <f t="shared" si="0"/>
        <v>6.13975</v>
      </c>
    </row>
    <row r="21" spans="1:22" ht="17.25" customHeight="1">
      <c r="A21" s="1049"/>
      <c r="B21" s="1017"/>
      <c r="C21" s="28"/>
      <c r="D21" s="84"/>
      <c r="E21" s="20"/>
      <c r="F21" s="838"/>
      <c r="G21" s="29"/>
      <c r="H21" s="24"/>
      <c r="I21" s="20"/>
      <c r="J21" s="1096"/>
      <c r="K21" s="618" t="s">
        <v>337</v>
      </c>
      <c r="L21" s="688">
        <v>4.15</v>
      </c>
      <c r="M21" s="687" t="s">
        <v>323</v>
      </c>
      <c r="N21" s="1099"/>
      <c r="O21" s="424"/>
      <c r="P21" s="425"/>
      <c r="Q21" s="426"/>
      <c r="R21" s="1045"/>
      <c r="S21" s="679"/>
      <c r="T21" s="680"/>
      <c r="U21" s="687"/>
      <c r="V21">
        <f t="shared" si="0"/>
        <v>0</v>
      </c>
    </row>
    <row r="22" spans="1:22" ht="17.25" customHeight="1">
      <c r="A22" s="1049"/>
      <c r="B22" s="1017"/>
      <c r="C22" s="28"/>
      <c r="D22" s="84"/>
      <c r="E22" s="31"/>
      <c r="F22" s="838"/>
      <c r="G22" s="366" t="s">
        <v>379</v>
      </c>
      <c r="H22" s="367">
        <v>1</v>
      </c>
      <c r="I22" s="370" t="s">
        <v>322</v>
      </c>
      <c r="J22" s="1096"/>
      <c r="K22" s="742" t="s">
        <v>96</v>
      </c>
      <c r="L22" s="688">
        <v>4.15</v>
      </c>
      <c r="M22" s="760" t="s">
        <v>322</v>
      </c>
      <c r="N22" s="1099"/>
      <c r="O22" s="368" t="s">
        <v>369</v>
      </c>
      <c r="P22" s="369">
        <v>8</v>
      </c>
      <c r="Q22" s="370" t="s">
        <v>342</v>
      </c>
      <c r="R22" s="1045"/>
      <c r="S22" s="679"/>
      <c r="T22" s="680"/>
      <c r="U22" s="681"/>
      <c r="V22">
        <f t="shared" si="0"/>
        <v>0</v>
      </c>
    </row>
    <row r="23" spans="1:22" ht="17.25" customHeight="1" thickBot="1">
      <c r="A23" s="1050"/>
      <c r="B23" s="1018"/>
      <c r="C23" s="35"/>
      <c r="D23" s="85"/>
      <c r="E23" s="36"/>
      <c r="F23" s="986"/>
      <c r="G23" s="312" t="s">
        <v>380</v>
      </c>
      <c r="H23" s="313">
        <v>3</v>
      </c>
      <c r="I23" s="314" t="s">
        <v>342</v>
      </c>
      <c r="J23" s="1097"/>
      <c r="K23" s="726" t="s">
        <v>352</v>
      </c>
      <c r="L23" s="761">
        <v>1.1</v>
      </c>
      <c r="M23" s="762" t="s">
        <v>322</v>
      </c>
      <c r="N23" s="1100"/>
      <c r="O23" s="318" t="s">
        <v>379</v>
      </c>
      <c r="P23" s="319">
        <v>8</v>
      </c>
      <c r="Q23" s="320" t="s">
        <v>342</v>
      </c>
      <c r="R23" s="1046"/>
      <c r="S23" s="321" t="s">
        <v>381</v>
      </c>
      <c r="T23" s="316">
        <v>5</v>
      </c>
      <c r="U23" s="790" t="s">
        <v>320</v>
      </c>
      <c r="V23">
        <f t="shared" si="0"/>
        <v>0</v>
      </c>
    </row>
    <row r="24" spans="1:22" ht="17.25" customHeight="1">
      <c r="A24" s="1052" t="s">
        <v>54</v>
      </c>
      <c r="B24" s="948" t="s">
        <v>488</v>
      </c>
      <c r="C24" s="723" t="s">
        <v>235</v>
      </c>
      <c r="D24" s="743">
        <v>25</v>
      </c>
      <c r="E24" s="685" t="s">
        <v>67</v>
      </c>
      <c r="F24" s="985" t="s">
        <v>160</v>
      </c>
      <c r="G24" s="42" t="s">
        <v>161</v>
      </c>
      <c r="H24" s="16">
        <v>26.08</v>
      </c>
      <c r="I24" s="14" t="s">
        <v>68</v>
      </c>
      <c r="J24" s="1035" t="s">
        <v>413</v>
      </c>
      <c r="K24" s="507" t="s">
        <v>413</v>
      </c>
      <c r="L24" s="508">
        <v>257</v>
      </c>
      <c r="M24" s="509" t="s">
        <v>224</v>
      </c>
      <c r="N24" s="1013" t="s">
        <v>162</v>
      </c>
      <c r="O24" s="43" t="s">
        <v>74</v>
      </c>
      <c r="P24" s="34">
        <v>23.03</v>
      </c>
      <c r="Q24" s="14" t="s">
        <v>68</v>
      </c>
      <c r="R24" s="1013" t="s">
        <v>163</v>
      </c>
      <c r="S24" s="23" t="s">
        <v>514</v>
      </c>
      <c r="T24" s="104">
        <v>11.09</v>
      </c>
      <c r="U24" s="14" t="s">
        <v>68</v>
      </c>
      <c r="V24">
        <f t="shared" si="0"/>
        <v>41.065</v>
      </c>
    </row>
    <row r="25" spans="1:22" ht="17.25" customHeight="1">
      <c r="A25" s="1049"/>
      <c r="B25" s="883"/>
      <c r="C25" s="725" t="s">
        <v>439</v>
      </c>
      <c r="D25" s="688">
        <v>90</v>
      </c>
      <c r="E25" s="687" t="s">
        <v>416</v>
      </c>
      <c r="F25" s="838"/>
      <c r="G25" s="29" t="s">
        <v>96</v>
      </c>
      <c r="H25" s="24">
        <v>3.05</v>
      </c>
      <c r="I25" s="20" t="s">
        <v>68</v>
      </c>
      <c r="J25" s="1035"/>
      <c r="K25" s="499"/>
      <c r="L25" s="500"/>
      <c r="M25" s="501"/>
      <c r="N25" s="1014"/>
      <c r="O25" s="45" t="s">
        <v>164</v>
      </c>
      <c r="P25" s="323">
        <v>1.1</v>
      </c>
      <c r="Q25" s="20" t="s">
        <v>68</v>
      </c>
      <c r="R25" s="1014"/>
      <c r="S25" s="32" t="s">
        <v>88</v>
      </c>
      <c r="T25" s="323">
        <v>6.1</v>
      </c>
      <c r="U25" s="20" t="s">
        <v>68</v>
      </c>
      <c r="V25">
        <f t="shared" si="0"/>
        <v>149.01</v>
      </c>
    </row>
    <row r="26" spans="1:22" ht="17.25" customHeight="1">
      <c r="A26" s="1049"/>
      <c r="B26" s="883"/>
      <c r="C26" s="725" t="s">
        <v>181</v>
      </c>
      <c r="D26" s="688">
        <v>5</v>
      </c>
      <c r="E26" s="687" t="s">
        <v>168</v>
      </c>
      <c r="F26" s="838"/>
      <c r="G26" s="32" t="s">
        <v>158</v>
      </c>
      <c r="H26" s="83">
        <v>8</v>
      </c>
      <c r="I26" s="20" t="s">
        <v>165</v>
      </c>
      <c r="J26" s="1035"/>
      <c r="K26" s="28"/>
      <c r="L26" s="24"/>
      <c r="M26" s="20"/>
      <c r="N26" s="1014"/>
      <c r="O26" s="21" t="s">
        <v>301</v>
      </c>
      <c r="P26" s="24">
        <v>2</v>
      </c>
      <c r="Q26" s="20" t="s">
        <v>165</v>
      </c>
      <c r="R26" s="1014"/>
      <c r="S26" s="45" t="s">
        <v>166</v>
      </c>
      <c r="T26" s="30">
        <v>8.04</v>
      </c>
      <c r="U26" s="20" t="s">
        <v>68</v>
      </c>
      <c r="V26">
        <f t="shared" si="0"/>
        <v>8.045</v>
      </c>
    </row>
    <row r="27" spans="1:22" ht="17.25" customHeight="1">
      <c r="A27" s="1049"/>
      <c r="B27" s="883"/>
      <c r="C27" s="622"/>
      <c r="D27" s="686"/>
      <c r="E27" s="687"/>
      <c r="F27" s="838"/>
      <c r="G27" s="21" t="s">
        <v>95</v>
      </c>
      <c r="H27" s="323">
        <v>1.1</v>
      </c>
      <c r="I27" s="20" t="s">
        <v>67</v>
      </c>
      <c r="J27" s="1035"/>
      <c r="K27" s="21"/>
      <c r="L27" s="24"/>
      <c r="M27" s="20"/>
      <c r="N27" s="1014"/>
      <c r="O27" s="21" t="s">
        <v>167</v>
      </c>
      <c r="P27" s="24">
        <v>4</v>
      </c>
      <c r="Q27" s="20" t="s">
        <v>168</v>
      </c>
      <c r="R27" s="1014"/>
      <c r="S27" s="21" t="s">
        <v>95</v>
      </c>
      <c r="T27" s="323">
        <v>1.1</v>
      </c>
      <c r="U27" s="20" t="s">
        <v>68</v>
      </c>
      <c r="V27">
        <f t="shared" si="0"/>
        <v>0</v>
      </c>
    </row>
    <row r="28" spans="1:22" ht="17.25" customHeight="1">
      <c r="A28" s="1049"/>
      <c r="B28" s="984"/>
      <c r="C28" s="742"/>
      <c r="D28" s="688"/>
      <c r="E28" s="687"/>
      <c r="F28" s="986"/>
      <c r="G28" s="33"/>
      <c r="H28" s="34"/>
      <c r="I28" s="20"/>
      <c r="J28" s="1035"/>
      <c r="K28" s="33"/>
      <c r="L28" s="34"/>
      <c r="M28" s="20"/>
      <c r="N28" s="1014"/>
      <c r="O28" s="33" t="s">
        <v>88</v>
      </c>
      <c r="P28" s="85">
        <v>1.12</v>
      </c>
      <c r="Q28" s="20" t="s">
        <v>67</v>
      </c>
      <c r="R28" s="1014"/>
      <c r="S28" s="33"/>
      <c r="T28" s="34"/>
      <c r="U28" s="20"/>
      <c r="V28">
        <f t="shared" si="0"/>
        <v>0</v>
      </c>
    </row>
    <row r="29" spans="1:22" ht="17.25" customHeight="1" thickBot="1">
      <c r="A29" s="1050"/>
      <c r="B29" s="884"/>
      <c r="C29" s="726"/>
      <c r="D29" s="727"/>
      <c r="E29" s="728"/>
      <c r="F29" s="839"/>
      <c r="G29" s="49"/>
      <c r="H29" s="50"/>
      <c r="I29" s="51"/>
      <c r="J29" s="1036"/>
      <c r="K29" s="366" t="s">
        <v>417</v>
      </c>
      <c r="L29" s="367">
        <v>5</v>
      </c>
      <c r="M29" s="370" t="s">
        <v>224</v>
      </c>
      <c r="N29" s="1015"/>
      <c r="O29" s="53"/>
      <c r="P29" s="50"/>
      <c r="Q29" s="54"/>
      <c r="R29" s="1015"/>
      <c r="S29" s="53"/>
      <c r="T29" s="50"/>
      <c r="U29" s="54"/>
      <c r="V29">
        <f t="shared" si="0"/>
        <v>0</v>
      </c>
    </row>
    <row r="30" spans="1:22" ht="17.25" customHeight="1" thickBot="1">
      <c r="A30" s="177" t="s">
        <v>55</v>
      </c>
      <c r="B30" s="178" t="s">
        <v>4</v>
      </c>
      <c r="C30" s="179" t="s">
        <v>5</v>
      </c>
      <c r="D30" s="306">
        <v>29.13</v>
      </c>
      <c r="E30" s="180" t="s">
        <v>15</v>
      </c>
      <c r="F30" s="145" t="s">
        <v>4</v>
      </c>
      <c r="G30" s="994" t="s">
        <v>36</v>
      </c>
      <c r="H30" s="995"/>
      <c r="I30" s="996"/>
      <c r="J30" s="181" t="s">
        <v>5</v>
      </c>
      <c r="K30" s="179" t="s">
        <v>5</v>
      </c>
      <c r="L30" s="306">
        <v>29.13</v>
      </c>
      <c r="M30" s="180" t="s">
        <v>15</v>
      </c>
      <c r="N30" s="145" t="s">
        <v>4</v>
      </c>
      <c r="O30" s="994" t="s">
        <v>36</v>
      </c>
      <c r="P30" s="995"/>
      <c r="Q30" s="996"/>
      <c r="R30" s="178" t="s">
        <v>4</v>
      </c>
      <c r="S30" s="179" t="s">
        <v>5</v>
      </c>
      <c r="T30" s="306">
        <v>29.13</v>
      </c>
      <c r="U30" s="180" t="s">
        <v>15</v>
      </c>
      <c r="V30">
        <f t="shared" si="0"/>
        <v>48.03945</v>
      </c>
    </row>
    <row r="31" spans="1:22" ht="17.25" customHeight="1">
      <c r="A31" s="1049" t="s">
        <v>58</v>
      </c>
      <c r="B31" s="840" t="s">
        <v>169</v>
      </c>
      <c r="C31" s="64" t="s">
        <v>170</v>
      </c>
      <c r="D31" s="24">
        <v>4.15</v>
      </c>
      <c r="E31" s="20" t="s">
        <v>68</v>
      </c>
      <c r="F31" s="976" t="s">
        <v>171</v>
      </c>
      <c r="G31" s="65" t="s">
        <v>172</v>
      </c>
      <c r="H31" s="24">
        <v>4.15</v>
      </c>
      <c r="I31" s="20" t="s">
        <v>68</v>
      </c>
      <c r="J31" s="886"/>
      <c r="K31" s="64"/>
      <c r="L31" s="88"/>
      <c r="M31" s="20"/>
      <c r="N31" s="990" t="s">
        <v>173</v>
      </c>
      <c r="O31" s="65" t="s">
        <v>174</v>
      </c>
      <c r="P31" s="96">
        <v>8.04</v>
      </c>
      <c r="Q31" s="20" t="s">
        <v>68</v>
      </c>
      <c r="R31" s="840" t="s">
        <v>175</v>
      </c>
      <c r="S31" s="64" t="s">
        <v>176</v>
      </c>
      <c r="T31" s="88">
        <v>8.04</v>
      </c>
      <c r="U31" s="20" t="s">
        <v>68</v>
      </c>
      <c r="V31">
        <f t="shared" si="0"/>
        <v>6.13975</v>
      </c>
    </row>
    <row r="32" spans="1:22" ht="17.25" customHeight="1">
      <c r="A32" s="1049"/>
      <c r="B32" s="840"/>
      <c r="C32" s="25" t="s">
        <v>177</v>
      </c>
      <c r="D32" s="24">
        <v>3.05</v>
      </c>
      <c r="E32" s="20" t="s">
        <v>68</v>
      </c>
      <c r="F32" s="977"/>
      <c r="G32" s="55" t="s">
        <v>178</v>
      </c>
      <c r="H32" s="97">
        <v>8.04</v>
      </c>
      <c r="I32" s="20" t="s">
        <v>68</v>
      </c>
      <c r="J32" s="887"/>
      <c r="K32" s="25"/>
      <c r="L32" s="89"/>
      <c r="M32" s="20"/>
      <c r="N32" s="991"/>
      <c r="O32" s="21" t="s">
        <v>179</v>
      </c>
      <c r="P32" s="24">
        <v>4.15</v>
      </c>
      <c r="Q32" s="20" t="s">
        <v>68</v>
      </c>
      <c r="R32" s="840"/>
      <c r="S32" s="25" t="s">
        <v>137</v>
      </c>
      <c r="T32" s="89">
        <v>2</v>
      </c>
      <c r="U32" s="20" t="s">
        <v>180</v>
      </c>
      <c r="V32">
        <f t="shared" si="0"/>
        <v>5.00825</v>
      </c>
    </row>
    <row r="33" spans="1:22" ht="17.25" customHeight="1">
      <c r="A33" s="1049"/>
      <c r="B33" s="840"/>
      <c r="C33" s="25" t="s">
        <v>108</v>
      </c>
      <c r="D33" s="90">
        <v>13.04</v>
      </c>
      <c r="E33" s="20" t="s">
        <v>68</v>
      </c>
      <c r="F33" s="977"/>
      <c r="G33" s="55" t="s">
        <v>109</v>
      </c>
      <c r="H33" s="24">
        <v>3.05</v>
      </c>
      <c r="I33" s="22" t="s">
        <v>67</v>
      </c>
      <c r="J33" s="887"/>
      <c r="K33" s="56"/>
      <c r="L33" s="99"/>
      <c r="M33" s="20"/>
      <c r="N33" s="991"/>
      <c r="O33" s="21" t="s">
        <v>181</v>
      </c>
      <c r="P33" s="24">
        <v>2</v>
      </c>
      <c r="Q33" s="26" t="s">
        <v>165</v>
      </c>
      <c r="R33" s="840"/>
      <c r="S33" s="25" t="s">
        <v>95</v>
      </c>
      <c r="T33" s="323">
        <v>1.1</v>
      </c>
      <c r="U33" s="20" t="s">
        <v>67</v>
      </c>
      <c r="V33">
        <f t="shared" si="0"/>
        <v>21.0956</v>
      </c>
    </row>
    <row r="34" spans="1:22" ht="17.25" customHeight="1" thickBot="1">
      <c r="A34" s="1050"/>
      <c r="B34" s="841"/>
      <c r="C34" s="57"/>
      <c r="D34" s="91"/>
      <c r="E34" s="58"/>
      <c r="F34" s="979"/>
      <c r="G34" s="52" t="s">
        <v>182</v>
      </c>
      <c r="H34" s="40">
        <v>13</v>
      </c>
      <c r="I34" s="51" t="s">
        <v>168</v>
      </c>
      <c r="J34" s="888"/>
      <c r="K34" s="59"/>
      <c r="L34" s="100"/>
      <c r="M34" s="48"/>
      <c r="N34" s="993"/>
      <c r="O34" s="52"/>
      <c r="P34" s="40"/>
      <c r="Q34" s="41"/>
      <c r="R34" s="841"/>
      <c r="S34" s="52" t="s">
        <v>109</v>
      </c>
      <c r="T34" s="24">
        <v>3.05</v>
      </c>
      <c r="U34" s="48" t="s">
        <v>67</v>
      </c>
      <c r="V34">
        <f t="shared" si="0"/>
        <v>0</v>
      </c>
    </row>
    <row r="35" spans="1:21" ht="17.25" customHeight="1" thickBot="1">
      <c r="A35" s="911" t="s">
        <v>12</v>
      </c>
      <c r="B35" s="155" t="s">
        <v>44</v>
      </c>
      <c r="C35" s="156" t="s">
        <v>45</v>
      </c>
      <c r="D35" s="305">
        <v>1</v>
      </c>
      <c r="E35" s="157" t="s">
        <v>15</v>
      </c>
      <c r="F35" s="151" t="s">
        <v>40</v>
      </c>
      <c r="G35" s="152" t="s">
        <v>6</v>
      </c>
      <c r="H35" s="305">
        <v>262</v>
      </c>
      <c r="I35" s="154" t="s">
        <v>28</v>
      </c>
      <c r="J35" s="326" t="s">
        <v>187</v>
      </c>
      <c r="K35" s="327" t="s">
        <v>188</v>
      </c>
      <c r="L35" s="328">
        <v>220</v>
      </c>
      <c r="M35" s="329" t="s">
        <v>189</v>
      </c>
      <c r="N35" s="151" t="s">
        <v>40</v>
      </c>
      <c r="O35" s="152" t="s">
        <v>6</v>
      </c>
      <c r="P35" s="305">
        <v>262</v>
      </c>
      <c r="Q35" s="154" t="s">
        <v>28</v>
      </c>
      <c r="R35" s="151"/>
      <c r="S35" s="152"/>
      <c r="T35" s="153"/>
      <c r="U35" s="154"/>
    </row>
    <row r="36" spans="1:21" ht="17.25" customHeight="1" thickBot="1">
      <c r="A36" s="912"/>
      <c r="B36" s="913" t="s">
        <v>211</v>
      </c>
      <c r="C36" s="914"/>
      <c r="D36" s="332">
        <v>200</v>
      </c>
      <c r="E36" s="333" t="s">
        <v>189</v>
      </c>
      <c r="F36" s="913" t="s">
        <v>211</v>
      </c>
      <c r="G36" s="914"/>
      <c r="H36" s="332">
        <v>200</v>
      </c>
      <c r="I36" s="333" t="s">
        <v>189</v>
      </c>
      <c r="J36" s="151"/>
      <c r="K36" s="330"/>
      <c r="L36" s="153"/>
      <c r="M36" s="331"/>
      <c r="N36" s="913" t="s">
        <v>211</v>
      </c>
      <c r="O36" s="914"/>
      <c r="P36" s="332">
        <v>200</v>
      </c>
      <c r="Q36" s="333" t="s">
        <v>189</v>
      </c>
      <c r="R36" s="151"/>
      <c r="S36" s="152"/>
      <c r="T36" s="153"/>
      <c r="U36" s="154"/>
    </row>
    <row r="37" spans="1:21" ht="17.25" customHeight="1">
      <c r="A37" s="1041" t="s">
        <v>13</v>
      </c>
      <c r="B37" s="249" t="s">
        <v>17</v>
      </c>
      <c r="C37" s="250" t="s">
        <v>16</v>
      </c>
      <c r="D37" s="251" t="s">
        <v>18</v>
      </c>
      <c r="E37" s="252" t="s">
        <v>20</v>
      </c>
      <c r="F37" s="249" t="s">
        <v>17</v>
      </c>
      <c r="G37" s="250" t="s">
        <v>16</v>
      </c>
      <c r="H37" s="251" t="s">
        <v>18</v>
      </c>
      <c r="I37" s="252" t="s">
        <v>20</v>
      </c>
      <c r="J37" s="249" t="s">
        <v>17</v>
      </c>
      <c r="K37" s="250" t="s">
        <v>16</v>
      </c>
      <c r="L37" s="251" t="s">
        <v>18</v>
      </c>
      <c r="M37" s="252" t="s">
        <v>20</v>
      </c>
      <c r="N37" s="249" t="s">
        <v>17</v>
      </c>
      <c r="O37" s="250" t="s">
        <v>16</v>
      </c>
      <c r="P37" s="251" t="s">
        <v>18</v>
      </c>
      <c r="Q37" s="252" t="s">
        <v>20</v>
      </c>
      <c r="R37" s="249" t="s">
        <v>17</v>
      </c>
      <c r="S37" s="250" t="s">
        <v>16</v>
      </c>
      <c r="T37" s="251" t="s">
        <v>18</v>
      </c>
      <c r="U37" s="252" t="s">
        <v>20</v>
      </c>
    </row>
    <row r="38" spans="1:21" ht="15.75" customHeight="1">
      <c r="A38" s="1041"/>
      <c r="B38" s="253">
        <v>6.5</v>
      </c>
      <c r="C38" s="254">
        <v>1.8</v>
      </c>
      <c r="D38" s="255">
        <v>2.5</v>
      </c>
      <c r="E38" s="256">
        <v>2</v>
      </c>
      <c r="F38" s="253">
        <v>6.6</v>
      </c>
      <c r="G38" s="254">
        <v>1.9</v>
      </c>
      <c r="H38" s="255">
        <v>2.7</v>
      </c>
      <c r="I38" s="256">
        <v>1.8</v>
      </c>
      <c r="J38" s="253">
        <v>6.8</v>
      </c>
      <c r="K38" s="254">
        <v>2</v>
      </c>
      <c r="L38" s="255">
        <v>2.3</v>
      </c>
      <c r="M38" s="256">
        <v>1.9</v>
      </c>
      <c r="N38" s="253">
        <v>6.7</v>
      </c>
      <c r="O38" s="254">
        <v>2</v>
      </c>
      <c r="P38" s="255">
        <v>2.5</v>
      </c>
      <c r="Q38" s="256">
        <v>1.8</v>
      </c>
      <c r="R38" s="253">
        <v>6.9</v>
      </c>
      <c r="S38" s="254">
        <v>2.1</v>
      </c>
      <c r="T38" s="255">
        <v>2.6</v>
      </c>
      <c r="U38" s="256">
        <v>2</v>
      </c>
    </row>
    <row r="39" spans="1:21" ht="17.25" thickBot="1">
      <c r="A39" s="1029"/>
      <c r="B39" s="257" t="s">
        <v>6</v>
      </c>
      <c r="C39" s="258"/>
      <c r="D39" s="259" t="s">
        <v>19</v>
      </c>
      <c r="E39" s="260">
        <f>B38*70+C38*70+D38*45+E38*25+C39*60</f>
        <v>743.5</v>
      </c>
      <c r="F39" s="257" t="s">
        <v>6</v>
      </c>
      <c r="G39" s="258">
        <v>1</v>
      </c>
      <c r="H39" s="259" t="s">
        <v>19</v>
      </c>
      <c r="I39" s="261">
        <f>F38*70+G38*70+H38*45+I38*25+G39*60</f>
        <v>821.5</v>
      </c>
      <c r="J39" s="257" t="s">
        <v>6</v>
      </c>
      <c r="K39" s="258"/>
      <c r="L39" s="259" t="s">
        <v>19</v>
      </c>
      <c r="M39" s="261">
        <f>J38*70+K38*70+L38*45+M38*25+K39*60</f>
        <v>767</v>
      </c>
      <c r="N39" s="257" t="s">
        <v>6</v>
      </c>
      <c r="O39" s="258">
        <v>1</v>
      </c>
      <c r="P39" s="259" t="s">
        <v>19</v>
      </c>
      <c r="Q39" s="261">
        <f>N38*70+O38*70+P38*45+Q38*25+O39*60</f>
        <v>826.5</v>
      </c>
      <c r="R39" s="257" t="s">
        <v>6</v>
      </c>
      <c r="S39" s="258"/>
      <c r="T39" s="259" t="s">
        <v>19</v>
      </c>
      <c r="U39" s="261">
        <f>R38*70+S38*70+T38*45+U38*25+S39*60</f>
        <v>797</v>
      </c>
    </row>
    <row r="40" spans="1:21" ht="6.75" customHeight="1" thickBot="1">
      <c r="A40" s="244"/>
      <c r="B40" s="245"/>
      <c r="C40" s="246"/>
      <c r="D40" s="247"/>
      <c r="E40" s="246"/>
      <c r="F40" s="245"/>
      <c r="G40" s="246"/>
      <c r="H40" s="247"/>
      <c r="I40" s="246"/>
      <c r="J40" s="245"/>
      <c r="K40" s="246"/>
      <c r="L40" s="247"/>
      <c r="M40" s="246"/>
      <c r="N40" s="245"/>
      <c r="O40" s="246"/>
      <c r="P40" s="247"/>
      <c r="Q40" s="246"/>
      <c r="R40" s="245"/>
      <c r="S40" s="246"/>
      <c r="T40" s="247"/>
      <c r="U40" s="248"/>
    </row>
    <row r="41" spans="1:21" ht="25.5" customHeight="1" thickBot="1">
      <c r="A41" s="262"/>
      <c r="B41" s="1089" t="s">
        <v>37</v>
      </c>
      <c r="C41" s="1089"/>
      <c r="D41" s="263"/>
      <c r="E41" s="264"/>
      <c r="F41" s="265"/>
      <c r="G41" s="264"/>
      <c r="H41" s="263"/>
      <c r="I41" s="264"/>
      <c r="J41" s="265"/>
      <c r="K41" s="264"/>
      <c r="L41" s="263"/>
      <c r="M41" s="264"/>
      <c r="N41" s="265"/>
      <c r="O41" s="264"/>
      <c r="P41" s="263"/>
      <c r="Q41" s="264"/>
      <c r="R41" s="265"/>
      <c r="S41" s="264"/>
      <c r="T41" s="263"/>
      <c r="U41" s="266"/>
    </row>
    <row r="42" spans="1:21" ht="16.5">
      <c r="A42" s="1028" t="s">
        <v>14</v>
      </c>
      <c r="B42" s="1038" t="str">
        <f>B2</f>
        <v>5月25日</v>
      </c>
      <c r="C42" s="1039"/>
      <c r="D42" s="1039"/>
      <c r="E42" s="1040"/>
      <c r="F42" s="1038" t="str">
        <f>F2</f>
        <v>5月26日</v>
      </c>
      <c r="G42" s="1039"/>
      <c r="H42" s="1039"/>
      <c r="I42" s="1040"/>
      <c r="J42" s="1038" t="str">
        <f>J2</f>
        <v>5月27日</v>
      </c>
      <c r="K42" s="1039"/>
      <c r="L42" s="1039"/>
      <c r="M42" s="1040"/>
      <c r="N42" s="1038" t="str">
        <f>N2</f>
        <v>5月28日</v>
      </c>
      <c r="O42" s="1039"/>
      <c r="P42" s="1039"/>
      <c r="Q42" s="1040"/>
      <c r="R42" s="1090" t="str">
        <f>R2</f>
        <v>5月29日</v>
      </c>
      <c r="S42" s="868"/>
      <c r="T42" s="868"/>
      <c r="U42" s="869"/>
    </row>
    <row r="43" spans="1:21" ht="17.25" thickBot="1">
      <c r="A43" s="1029"/>
      <c r="B43" s="1042" t="s">
        <v>7</v>
      </c>
      <c r="C43" s="1042"/>
      <c r="D43" s="1042"/>
      <c r="E43" s="1043"/>
      <c r="F43" s="1042" t="s">
        <v>8</v>
      </c>
      <c r="G43" s="1042"/>
      <c r="H43" s="1042"/>
      <c r="I43" s="1043"/>
      <c r="J43" s="1042" t="s">
        <v>9</v>
      </c>
      <c r="K43" s="1042"/>
      <c r="L43" s="1042"/>
      <c r="M43" s="1043"/>
      <c r="N43" s="1042" t="s">
        <v>10</v>
      </c>
      <c r="O43" s="1042"/>
      <c r="P43" s="1042"/>
      <c r="Q43" s="1043"/>
      <c r="R43" s="1079" t="s">
        <v>11</v>
      </c>
      <c r="S43" s="1079"/>
      <c r="T43" s="1079"/>
      <c r="U43" s="1080"/>
    </row>
    <row r="44" spans="1:21" ht="17.25" customHeight="1">
      <c r="A44" s="1028" t="s">
        <v>29</v>
      </c>
      <c r="B44" s="11" t="s">
        <v>38</v>
      </c>
      <c r="C44" s="1">
        <v>92</v>
      </c>
      <c r="D44" s="80" t="s">
        <v>39</v>
      </c>
      <c r="E44" s="5">
        <v>2</v>
      </c>
      <c r="F44" s="4" t="s">
        <v>38</v>
      </c>
      <c r="G44" s="1">
        <v>92</v>
      </c>
      <c r="H44" s="80" t="s">
        <v>39</v>
      </c>
      <c r="I44" s="5">
        <v>2</v>
      </c>
      <c r="J44" s="4" t="s">
        <v>38</v>
      </c>
      <c r="K44" s="1">
        <v>92</v>
      </c>
      <c r="L44" s="80" t="s">
        <v>39</v>
      </c>
      <c r="M44" s="5">
        <v>2</v>
      </c>
      <c r="N44" s="4" t="s">
        <v>38</v>
      </c>
      <c r="O44" s="1">
        <v>92</v>
      </c>
      <c r="P44" s="80" t="s">
        <v>39</v>
      </c>
      <c r="Q44" s="5">
        <v>2</v>
      </c>
      <c r="R44" s="1069" t="s">
        <v>46</v>
      </c>
      <c r="S44" s="1070"/>
      <c r="T44" s="1070"/>
      <c r="U44" s="1071"/>
    </row>
    <row r="45" spans="1:21" ht="15.75" customHeight="1" thickBot="1">
      <c r="A45" s="1029"/>
      <c r="B45" s="235" t="s">
        <v>30</v>
      </c>
      <c r="C45" s="236" t="s">
        <v>1</v>
      </c>
      <c r="D45" s="237" t="s">
        <v>31</v>
      </c>
      <c r="E45" s="238" t="s">
        <v>32</v>
      </c>
      <c r="F45" s="239" t="s">
        <v>0</v>
      </c>
      <c r="G45" s="236" t="s">
        <v>1</v>
      </c>
      <c r="H45" s="237" t="s">
        <v>31</v>
      </c>
      <c r="I45" s="238" t="s">
        <v>32</v>
      </c>
      <c r="J45" s="239" t="s">
        <v>0</v>
      </c>
      <c r="K45" s="236" t="s">
        <v>1</v>
      </c>
      <c r="L45" s="237" t="s">
        <v>31</v>
      </c>
      <c r="M45" s="238" t="s">
        <v>32</v>
      </c>
      <c r="N45" s="239" t="s">
        <v>0</v>
      </c>
      <c r="O45" s="236" t="s">
        <v>1</v>
      </c>
      <c r="P45" s="237" t="s">
        <v>31</v>
      </c>
      <c r="Q45" s="238" t="s">
        <v>32</v>
      </c>
      <c r="R45" s="1072"/>
      <c r="S45" s="1073"/>
      <c r="T45" s="1073"/>
      <c r="U45" s="1074"/>
    </row>
    <row r="46" spans="1:21" ht="16.5" customHeight="1" thickBot="1">
      <c r="A46" s="131" t="s">
        <v>34</v>
      </c>
      <c r="B46" s="132" t="s">
        <v>2</v>
      </c>
      <c r="C46" s="133" t="s">
        <v>49</v>
      </c>
      <c r="D46" s="127"/>
      <c r="E46" s="134"/>
      <c r="F46" s="135" t="s">
        <v>2</v>
      </c>
      <c r="G46" s="136" t="s">
        <v>49</v>
      </c>
      <c r="H46" s="128"/>
      <c r="I46" s="137"/>
      <c r="J46" s="135" t="s">
        <v>2</v>
      </c>
      <c r="K46" s="136" t="s">
        <v>60</v>
      </c>
      <c r="L46" s="129"/>
      <c r="M46" s="137"/>
      <c r="N46" s="139" t="s">
        <v>2</v>
      </c>
      <c r="O46" s="140" t="s">
        <v>49</v>
      </c>
      <c r="P46" s="128"/>
      <c r="Q46" s="137"/>
      <c r="R46" s="1072"/>
      <c r="S46" s="1073"/>
      <c r="T46" s="1073"/>
      <c r="U46" s="1074"/>
    </row>
    <row r="47" spans="1:22" ht="17.25" customHeight="1">
      <c r="A47" s="911" t="s">
        <v>25</v>
      </c>
      <c r="B47" s="1023" t="s">
        <v>259</v>
      </c>
      <c r="C47" s="60" t="s">
        <v>69</v>
      </c>
      <c r="D47" s="182">
        <v>14</v>
      </c>
      <c r="E47" s="183" t="s">
        <v>67</v>
      </c>
      <c r="F47" s="1061" t="s">
        <v>284</v>
      </c>
      <c r="G47" s="184" t="s">
        <v>285</v>
      </c>
      <c r="H47" s="185">
        <v>188</v>
      </c>
      <c r="I47" s="183" t="s">
        <v>286</v>
      </c>
      <c r="J47" s="1084" t="s">
        <v>310</v>
      </c>
      <c r="K47" s="186" t="s">
        <v>213</v>
      </c>
      <c r="L47" s="213">
        <v>7.09</v>
      </c>
      <c r="M47" s="183" t="s">
        <v>220</v>
      </c>
      <c r="N47" s="1086" t="s">
        <v>126</v>
      </c>
      <c r="O47" s="60" t="s">
        <v>70</v>
      </c>
      <c r="P47" s="187">
        <v>7.09</v>
      </c>
      <c r="Q47" s="183" t="s">
        <v>220</v>
      </c>
      <c r="R47" s="1072"/>
      <c r="S47" s="1073"/>
      <c r="T47" s="1073"/>
      <c r="U47" s="1074"/>
      <c r="V47" s="144">
        <f>ROUNDDOWN(95/160*D47,0)+(95/160*D47-ROUNDDOWN(95/160*D47,0))*16/100</f>
        <v>8.05</v>
      </c>
    </row>
    <row r="48" spans="1:22" ht="17.25" customHeight="1">
      <c r="A48" s="1057"/>
      <c r="B48" s="946"/>
      <c r="C48" s="189" t="s">
        <v>182</v>
      </c>
      <c r="D48" s="190">
        <v>6</v>
      </c>
      <c r="E48" s="191" t="s">
        <v>168</v>
      </c>
      <c r="F48" s="1062"/>
      <c r="G48" s="192" t="s">
        <v>72</v>
      </c>
      <c r="H48" s="193">
        <v>3.08</v>
      </c>
      <c r="I48" s="191" t="s">
        <v>67</v>
      </c>
      <c r="J48" s="1085"/>
      <c r="K48" s="194" t="s">
        <v>311</v>
      </c>
      <c r="L48" s="193">
        <v>1.11</v>
      </c>
      <c r="M48" s="191" t="s">
        <v>220</v>
      </c>
      <c r="N48" s="1087"/>
      <c r="O48" s="195" t="s">
        <v>278</v>
      </c>
      <c r="P48" s="193">
        <v>18</v>
      </c>
      <c r="Q48" s="191" t="s">
        <v>283</v>
      </c>
      <c r="R48" s="1072"/>
      <c r="S48" s="1073"/>
      <c r="T48" s="1073"/>
      <c r="U48" s="1074"/>
      <c r="V48" s="144">
        <f aca="true" t="shared" si="1" ref="V48:V64">ROUNDDOWN(95/160*D48,0)+(95/160*D48-ROUNDDOWN(95/160*D48,0))*16/100</f>
        <v>3.09</v>
      </c>
    </row>
    <row r="49" spans="1:22" ht="17.25" customHeight="1">
      <c r="A49" s="1057"/>
      <c r="B49" s="946"/>
      <c r="C49" s="195"/>
      <c r="D49" s="193"/>
      <c r="E49" s="191"/>
      <c r="F49" s="1062"/>
      <c r="G49" s="192" t="s">
        <v>129</v>
      </c>
      <c r="H49" s="193">
        <v>3.08</v>
      </c>
      <c r="I49" s="191" t="s">
        <v>67</v>
      </c>
      <c r="J49" s="1085"/>
      <c r="K49" s="196" t="s">
        <v>312</v>
      </c>
      <c r="L49" s="193">
        <v>1.11</v>
      </c>
      <c r="M49" s="191" t="s">
        <v>220</v>
      </c>
      <c r="N49" s="1087"/>
      <c r="O49" s="195" t="s">
        <v>282</v>
      </c>
      <c r="P49" s="193">
        <v>2.05</v>
      </c>
      <c r="Q49" s="191" t="s">
        <v>67</v>
      </c>
      <c r="R49" s="1072"/>
      <c r="S49" s="1073"/>
      <c r="T49" s="1073"/>
      <c r="U49" s="1074"/>
      <c r="V49" s="144">
        <f t="shared" si="1"/>
        <v>0</v>
      </c>
    </row>
    <row r="50" spans="1:22" ht="17.25" customHeight="1">
      <c r="A50" s="1057"/>
      <c r="B50" s="946"/>
      <c r="C50" s="192"/>
      <c r="D50" s="193"/>
      <c r="E50" s="191"/>
      <c r="F50" s="1062"/>
      <c r="G50" s="197" t="s">
        <v>95</v>
      </c>
      <c r="H50" s="198">
        <v>1</v>
      </c>
      <c r="I50" s="191" t="s">
        <v>67</v>
      </c>
      <c r="J50" s="1085"/>
      <c r="K50" s="196" t="s">
        <v>313</v>
      </c>
      <c r="L50" s="193">
        <v>2.14</v>
      </c>
      <c r="M50" s="191" t="s">
        <v>220</v>
      </c>
      <c r="N50" s="1087"/>
      <c r="O50" s="192"/>
      <c r="P50" s="193"/>
      <c r="Q50" s="191"/>
      <c r="R50" s="1072"/>
      <c r="S50" s="1073"/>
      <c r="T50" s="1073"/>
      <c r="U50" s="1074"/>
      <c r="V50" s="144">
        <f t="shared" si="1"/>
        <v>0</v>
      </c>
    </row>
    <row r="51" spans="1:22" ht="17.25" customHeight="1">
      <c r="A51" s="1057"/>
      <c r="B51" s="946"/>
      <c r="C51" s="192"/>
      <c r="D51" s="200"/>
      <c r="E51" s="191"/>
      <c r="F51" s="1062"/>
      <c r="G51" s="197"/>
      <c r="H51" s="193"/>
      <c r="I51" s="191"/>
      <c r="J51" s="1085"/>
      <c r="K51" s="196"/>
      <c r="L51" s="193"/>
      <c r="M51" s="191"/>
      <c r="N51" s="1087"/>
      <c r="O51" s="195"/>
      <c r="P51" s="200"/>
      <c r="Q51" s="191"/>
      <c r="R51" s="1072"/>
      <c r="S51" s="1073"/>
      <c r="T51" s="1073"/>
      <c r="U51" s="1074"/>
      <c r="V51" s="144">
        <f t="shared" si="1"/>
        <v>0</v>
      </c>
    </row>
    <row r="52" spans="1:22" ht="17.25" customHeight="1">
      <c r="A52" s="1057"/>
      <c r="B52" s="946"/>
      <c r="C52" s="192"/>
      <c r="D52" s="200"/>
      <c r="E52" s="201"/>
      <c r="F52" s="1062"/>
      <c r="G52" s="202"/>
      <c r="H52" s="190"/>
      <c r="I52" s="201"/>
      <c r="J52" s="1085"/>
      <c r="K52" s="203"/>
      <c r="L52" s="204"/>
      <c r="M52" s="201"/>
      <c r="N52" s="1087"/>
      <c r="O52" s="199"/>
      <c r="P52" s="200"/>
      <c r="Q52" s="201"/>
      <c r="R52" s="1072"/>
      <c r="S52" s="1073"/>
      <c r="T52" s="1073"/>
      <c r="U52" s="1074"/>
      <c r="V52" s="144">
        <f t="shared" si="1"/>
        <v>0</v>
      </c>
    </row>
    <row r="53" spans="1:22" ht="17.25" customHeight="1" thickBot="1">
      <c r="A53" s="912"/>
      <c r="B53" s="947"/>
      <c r="C53" s="203"/>
      <c r="D53" s="206"/>
      <c r="E53" s="207"/>
      <c r="F53" s="1078"/>
      <c r="G53" s="208"/>
      <c r="H53" s="209"/>
      <c r="I53" s="191"/>
      <c r="J53" s="1085"/>
      <c r="K53" s="203"/>
      <c r="L53" s="204"/>
      <c r="M53" s="240"/>
      <c r="N53" s="1088"/>
      <c r="O53" s="210"/>
      <c r="P53" s="211"/>
      <c r="Q53" s="212"/>
      <c r="R53" s="1072"/>
      <c r="S53" s="1073"/>
      <c r="T53" s="1073"/>
      <c r="U53" s="1074"/>
      <c r="V53" s="144">
        <f t="shared" si="1"/>
        <v>0</v>
      </c>
    </row>
    <row r="54" spans="1:22" ht="17.25" customHeight="1">
      <c r="A54" s="911" t="s">
        <v>26</v>
      </c>
      <c r="B54" s="987" t="s">
        <v>418</v>
      </c>
      <c r="C54" s="519" t="s">
        <v>419</v>
      </c>
      <c r="D54" s="481">
        <v>8.12</v>
      </c>
      <c r="E54" s="529" t="s">
        <v>67</v>
      </c>
      <c r="F54" s="1061" t="s">
        <v>267</v>
      </c>
      <c r="G54" s="214" t="s">
        <v>80</v>
      </c>
      <c r="H54" s="185">
        <v>5</v>
      </c>
      <c r="I54" s="183" t="s">
        <v>220</v>
      </c>
      <c r="J54" s="1064" t="s">
        <v>287</v>
      </c>
      <c r="K54" s="188" t="s">
        <v>86</v>
      </c>
      <c r="L54" s="213">
        <v>12.14</v>
      </c>
      <c r="M54" s="183" t="s">
        <v>220</v>
      </c>
      <c r="N54" s="1025" t="s">
        <v>304</v>
      </c>
      <c r="O54" s="215" t="s">
        <v>87</v>
      </c>
      <c r="P54" s="204">
        <v>4.11</v>
      </c>
      <c r="Q54" s="183" t="s">
        <v>67</v>
      </c>
      <c r="R54" s="1072"/>
      <c r="S54" s="1073"/>
      <c r="T54" s="1073"/>
      <c r="U54" s="1074"/>
      <c r="V54" s="144">
        <f t="shared" si="1"/>
        <v>4.1314</v>
      </c>
    </row>
    <row r="55" spans="1:22" ht="17.25" customHeight="1">
      <c r="A55" s="1057"/>
      <c r="B55" s="988"/>
      <c r="C55" s="461" t="s">
        <v>303</v>
      </c>
      <c r="D55" s="465">
        <v>5</v>
      </c>
      <c r="E55" s="482" t="s">
        <v>67</v>
      </c>
      <c r="F55" s="1062"/>
      <c r="G55" s="197" t="s">
        <v>253</v>
      </c>
      <c r="H55" s="193">
        <v>15</v>
      </c>
      <c r="I55" s="191" t="s">
        <v>221</v>
      </c>
      <c r="J55" s="1065"/>
      <c r="K55" s="192" t="s">
        <v>288</v>
      </c>
      <c r="L55" s="193">
        <v>2.05</v>
      </c>
      <c r="M55" s="191" t="s">
        <v>220</v>
      </c>
      <c r="N55" s="1026"/>
      <c r="O55" s="202" t="s">
        <v>184</v>
      </c>
      <c r="P55" s="190">
        <v>2.05</v>
      </c>
      <c r="Q55" s="191" t="s">
        <v>67</v>
      </c>
      <c r="R55" s="1072"/>
      <c r="S55" s="1073"/>
      <c r="T55" s="1073"/>
      <c r="U55" s="1074"/>
      <c r="V55" s="144">
        <f t="shared" si="1"/>
        <v>2.155</v>
      </c>
    </row>
    <row r="56" spans="1:22" ht="17.25" customHeight="1">
      <c r="A56" s="1057"/>
      <c r="B56" s="988"/>
      <c r="C56" s="461" t="s">
        <v>158</v>
      </c>
      <c r="D56" s="520">
        <v>4</v>
      </c>
      <c r="E56" s="482" t="s">
        <v>168</v>
      </c>
      <c r="F56" s="1062"/>
      <c r="G56" s="202" t="s">
        <v>268</v>
      </c>
      <c r="H56" s="190">
        <v>2</v>
      </c>
      <c r="I56" s="191" t="s">
        <v>78</v>
      </c>
      <c r="J56" s="1065"/>
      <c r="K56" s="192" t="s">
        <v>289</v>
      </c>
      <c r="L56" s="193">
        <v>4</v>
      </c>
      <c r="M56" s="191" t="s">
        <v>168</v>
      </c>
      <c r="N56" s="1026"/>
      <c r="O56" s="197" t="s">
        <v>305</v>
      </c>
      <c r="P56" s="198">
        <v>2.05</v>
      </c>
      <c r="Q56" s="191" t="s">
        <v>67</v>
      </c>
      <c r="R56" s="1072"/>
      <c r="S56" s="1073"/>
      <c r="T56" s="1073"/>
      <c r="U56" s="1074"/>
      <c r="V56" s="144">
        <f t="shared" si="1"/>
        <v>2.06</v>
      </c>
    </row>
    <row r="57" spans="1:22" ht="17.25" customHeight="1">
      <c r="A57" s="1057"/>
      <c r="B57" s="988"/>
      <c r="C57" s="480"/>
      <c r="D57" s="81"/>
      <c r="E57" s="482"/>
      <c r="F57" s="1062"/>
      <c r="G57" s="192"/>
      <c r="H57" s="193"/>
      <c r="I57" s="191"/>
      <c r="J57" s="1065"/>
      <c r="K57" s="192"/>
      <c r="L57" s="193"/>
      <c r="M57" s="191"/>
      <c r="N57" s="1026"/>
      <c r="O57" s="192" t="s">
        <v>306</v>
      </c>
      <c r="P57" s="193">
        <v>2.05</v>
      </c>
      <c r="Q57" s="191" t="s">
        <v>67</v>
      </c>
      <c r="R57" s="1072"/>
      <c r="S57" s="1073"/>
      <c r="T57" s="1073"/>
      <c r="U57" s="1074"/>
      <c r="V57" s="144">
        <f t="shared" si="1"/>
        <v>0</v>
      </c>
    </row>
    <row r="58" spans="1:22" ht="17.25" customHeight="1" thickBot="1">
      <c r="A58" s="912"/>
      <c r="B58" s="989"/>
      <c r="C58" s="483"/>
      <c r="D58" s="498"/>
      <c r="E58" s="464"/>
      <c r="F58" s="1063"/>
      <c r="G58" s="217"/>
      <c r="H58" s="218"/>
      <c r="I58" s="219"/>
      <c r="J58" s="1066"/>
      <c r="K58" s="216"/>
      <c r="L58" s="211"/>
      <c r="M58" s="267"/>
      <c r="N58" s="1027"/>
      <c r="O58" s="220"/>
      <c r="P58" s="218"/>
      <c r="Q58" s="221"/>
      <c r="R58" s="1072"/>
      <c r="S58" s="1073"/>
      <c r="T58" s="1073"/>
      <c r="U58" s="1074"/>
      <c r="V58" s="144">
        <f t="shared" si="1"/>
        <v>0</v>
      </c>
    </row>
    <row r="59" spans="1:22" ht="17.25" customHeight="1" thickBot="1">
      <c r="A59" s="177" t="s">
        <v>5</v>
      </c>
      <c r="B59" s="178" t="s">
        <v>4</v>
      </c>
      <c r="C59" s="179" t="s">
        <v>3</v>
      </c>
      <c r="D59" s="268">
        <v>10</v>
      </c>
      <c r="E59" s="180" t="s">
        <v>15</v>
      </c>
      <c r="F59" s="145" t="s">
        <v>4</v>
      </c>
      <c r="G59" s="179" t="s">
        <v>3</v>
      </c>
      <c r="H59" s="268">
        <v>10</v>
      </c>
      <c r="I59" s="180" t="s">
        <v>15</v>
      </c>
      <c r="J59" s="181" t="s">
        <v>5</v>
      </c>
      <c r="K59" s="179" t="s">
        <v>3</v>
      </c>
      <c r="L59" s="268">
        <v>10</v>
      </c>
      <c r="M59" s="180" t="s">
        <v>15</v>
      </c>
      <c r="N59" s="145" t="s">
        <v>4</v>
      </c>
      <c r="O59" s="179" t="s">
        <v>3</v>
      </c>
      <c r="P59" s="268">
        <v>10</v>
      </c>
      <c r="Q59" s="180" t="s">
        <v>15</v>
      </c>
      <c r="R59" s="1072"/>
      <c r="S59" s="1073"/>
      <c r="T59" s="1073"/>
      <c r="U59" s="1074"/>
      <c r="V59" s="144">
        <f t="shared" si="1"/>
        <v>5.15</v>
      </c>
    </row>
    <row r="60" spans="1:22" ht="17.25" customHeight="1">
      <c r="A60" s="1057" t="s">
        <v>27</v>
      </c>
      <c r="B60" s="1067" t="s">
        <v>290</v>
      </c>
      <c r="C60" s="222" t="s">
        <v>291</v>
      </c>
      <c r="D60" s="223">
        <v>1.08</v>
      </c>
      <c r="E60" s="191" t="s">
        <v>67</v>
      </c>
      <c r="F60" s="980" t="s">
        <v>296</v>
      </c>
      <c r="G60" s="224" t="s">
        <v>297</v>
      </c>
      <c r="H60" s="225">
        <v>5.14</v>
      </c>
      <c r="I60" s="191" t="s">
        <v>67</v>
      </c>
      <c r="J60" s="1058" t="s">
        <v>308</v>
      </c>
      <c r="K60" s="222" t="s">
        <v>176</v>
      </c>
      <c r="L60" s="223">
        <v>6.12</v>
      </c>
      <c r="M60" s="191" t="s">
        <v>67</v>
      </c>
      <c r="N60" s="976" t="s">
        <v>271</v>
      </c>
      <c r="O60" s="65" t="s">
        <v>272</v>
      </c>
      <c r="P60" s="96">
        <v>5.14</v>
      </c>
      <c r="Q60" s="20" t="s">
        <v>67</v>
      </c>
      <c r="R60" s="1072"/>
      <c r="S60" s="1073"/>
      <c r="T60" s="1073"/>
      <c r="U60" s="1074"/>
      <c r="V60" s="144">
        <f t="shared" si="1"/>
        <v>0.10260000000000001</v>
      </c>
    </row>
    <row r="61" spans="1:22" ht="17.25" customHeight="1">
      <c r="A61" s="1057"/>
      <c r="B61" s="1067"/>
      <c r="C61" s="195" t="s">
        <v>292</v>
      </c>
      <c r="D61" s="323">
        <v>1.12</v>
      </c>
      <c r="E61" s="191" t="s">
        <v>67</v>
      </c>
      <c r="F61" s="981"/>
      <c r="G61" s="192" t="s">
        <v>109</v>
      </c>
      <c r="H61" s="89">
        <v>1.11</v>
      </c>
      <c r="I61" s="20" t="s">
        <v>67</v>
      </c>
      <c r="J61" s="1059"/>
      <c r="K61" s="195" t="s">
        <v>80</v>
      </c>
      <c r="L61" s="323">
        <v>1.14</v>
      </c>
      <c r="M61" s="191" t="s">
        <v>309</v>
      </c>
      <c r="N61" s="977"/>
      <c r="O61" s="21" t="s">
        <v>273</v>
      </c>
      <c r="P61" s="89">
        <v>1.11</v>
      </c>
      <c r="Q61" s="20" t="s">
        <v>67</v>
      </c>
      <c r="R61" s="1072"/>
      <c r="S61" s="1073"/>
      <c r="T61" s="1073"/>
      <c r="U61" s="1074"/>
      <c r="V61" s="144">
        <f t="shared" si="1"/>
        <v>0.10640000000000001</v>
      </c>
    </row>
    <row r="62" spans="1:22" ht="17.25" customHeight="1">
      <c r="A62" s="1057"/>
      <c r="B62" s="1067"/>
      <c r="C62" s="195" t="s">
        <v>95</v>
      </c>
      <c r="D62" s="227">
        <v>15</v>
      </c>
      <c r="E62" s="191" t="s">
        <v>168</v>
      </c>
      <c r="F62" s="981"/>
      <c r="G62" s="192"/>
      <c r="H62" s="226"/>
      <c r="I62" s="228"/>
      <c r="J62" s="1059"/>
      <c r="K62" s="229"/>
      <c r="L62" s="230"/>
      <c r="M62" s="191"/>
      <c r="N62" s="977"/>
      <c r="O62" s="21"/>
      <c r="P62" s="97"/>
      <c r="Q62" s="22"/>
      <c r="R62" s="1072"/>
      <c r="S62" s="1073"/>
      <c r="T62" s="1073"/>
      <c r="U62" s="1074"/>
      <c r="V62" s="144">
        <f t="shared" si="1"/>
        <v>8.145</v>
      </c>
    </row>
    <row r="63" spans="1:22" ht="17.25" customHeight="1">
      <c r="A63" s="1057"/>
      <c r="B63" s="1067"/>
      <c r="C63" s="229"/>
      <c r="D63" s="230"/>
      <c r="E63" s="191"/>
      <c r="F63" s="982"/>
      <c r="G63" s="203"/>
      <c r="H63" s="241"/>
      <c r="I63" s="228"/>
      <c r="J63" s="1059"/>
      <c r="K63" s="229"/>
      <c r="L63" s="230"/>
      <c r="M63" s="191"/>
      <c r="N63" s="978"/>
      <c r="O63" s="33"/>
      <c r="P63" s="120"/>
      <c r="Q63" s="22"/>
      <c r="R63" s="1072"/>
      <c r="S63" s="1073"/>
      <c r="T63" s="1073"/>
      <c r="U63" s="1074"/>
      <c r="V63" s="144">
        <f t="shared" si="1"/>
        <v>0</v>
      </c>
    </row>
    <row r="64" spans="1:22" ht="17.25" customHeight="1" thickBot="1">
      <c r="A64" s="912"/>
      <c r="B64" s="1068"/>
      <c r="C64" s="216"/>
      <c r="D64" s="232"/>
      <c r="E64" s="242"/>
      <c r="F64" s="983"/>
      <c r="G64" s="231"/>
      <c r="H64" s="232"/>
      <c r="I64" s="219"/>
      <c r="J64" s="1060"/>
      <c r="K64" s="233"/>
      <c r="L64" s="234"/>
      <c r="M64" s="212"/>
      <c r="N64" s="979"/>
      <c r="O64" s="57"/>
      <c r="P64" s="91"/>
      <c r="Q64" s="51"/>
      <c r="R64" s="1072"/>
      <c r="S64" s="1073"/>
      <c r="T64" s="1073"/>
      <c r="U64" s="1074"/>
      <c r="V64" s="144">
        <f t="shared" si="1"/>
        <v>0</v>
      </c>
    </row>
    <row r="65" spans="1:21" ht="17.25" customHeight="1" thickBot="1">
      <c r="A65" s="911" t="s">
        <v>12</v>
      </c>
      <c r="B65" s="155" t="s">
        <v>44</v>
      </c>
      <c r="C65" s="156" t="s">
        <v>45</v>
      </c>
      <c r="D65" s="305">
        <v>1</v>
      </c>
      <c r="E65" s="157" t="s">
        <v>15</v>
      </c>
      <c r="F65" s="151" t="s">
        <v>40</v>
      </c>
      <c r="G65" s="152" t="s">
        <v>6</v>
      </c>
      <c r="H65" s="305">
        <v>94</v>
      </c>
      <c r="I65" s="154" t="s">
        <v>28</v>
      </c>
      <c r="J65" s="151"/>
      <c r="K65" s="152"/>
      <c r="L65" s="153"/>
      <c r="M65" s="154"/>
      <c r="N65" s="151" t="s">
        <v>40</v>
      </c>
      <c r="O65" s="152" t="s">
        <v>6</v>
      </c>
      <c r="P65" s="305">
        <v>94</v>
      </c>
      <c r="Q65" s="154" t="s">
        <v>28</v>
      </c>
      <c r="R65" s="1072"/>
      <c r="S65" s="1073"/>
      <c r="T65" s="1073"/>
      <c r="U65" s="1074"/>
    </row>
    <row r="66" spans="1:21" ht="17.25" customHeight="1" thickBot="1">
      <c r="A66" s="912"/>
      <c r="B66" s="70"/>
      <c r="C66" s="71" t="s">
        <v>181</v>
      </c>
      <c r="D66" s="305">
        <v>1</v>
      </c>
      <c r="E66" s="157" t="s">
        <v>15</v>
      </c>
      <c r="F66" s="158"/>
      <c r="G66" s="159"/>
      <c r="H66" s="269"/>
      <c r="I66" s="160"/>
      <c r="J66" s="270"/>
      <c r="K66" s="243"/>
      <c r="L66" s="269"/>
      <c r="M66" s="271"/>
      <c r="N66" s="161"/>
      <c r="O66" s="162"/>
      <c r="P66" s="259"/>
      <c r="Q66" s="163"/>
      <c r="R66" s="1075"/>
      <c r="S66" s="1076"/>
      <c r="T66" s="1076"/>
      <c r="U66" s="1077"/>
    </row>
    <row r="67" spans="1:20" ht="16.5">
      <c r="A67" s="61"/>
      <c r="D67" s="95"/>
      <c r="H67" s="95"/>
      <c r="L67" s="95"/>
      <c r="P67" s="95"/>
      <c r="T67" s="95"/>
    </row>
    <row r="68" spans="1:20" ht="17.25" thickBot="1">
      <c r="A68" s="61"/>
      <c r="D68" s="95"/>
      <c r="H68" s="95"/>
      <c r="L68" s="95"/>
      <c r="P68" s="95"/>
      <c r="T68" s="95"/>
    </row>
    <row r="69" spans="1:22" ht="16.5">
      <c r="A69" s="878" t="s">
        <v>14</v>
      </c>
      <c r="B69" s="867" t="str">
        <f>B2</f>
        <v>5月25日</v>
      </c>
      <c r="C69" s="868"/>
      <c r="D69" s="868"/>
      <c r="E69" s="869"/>
      <c r="F69" s="867" t="str">
        <f>F2</f>
        <v>5月26日</v>
      </c>
      <c r="G69" s="868"/>
      <c r="H69" s="868"/>
      <c r="I69" s="869"/>
      <c r="J69" s="867" t="str">
        <f>J2</f>
        <v>5月27日</v>
      </c>
      <c r="K69" s="868"/>
      <c r="L69" s="868"/>
      <c r="M69" s="869"/>
      <c r="N69" s="867" t="str">
        <f>N2</f>
        <v>5月28日</v>
      </c>
      <c r="O69" s="868"/>
      <c r="P69" s="868"/>
      <c r="Q69" s="869"/>
      <c r="R69" s="1092" t="str">
        <f>R2</f>
        <v>5月29日</v>
      </c>
      <c r="S69" s="1093"/>
      <c r="T69" s="1093"/>
      <c r="U69" s="1094"/>
      <c r="V69" s="441"/>
    </row>
    <row r="70" spans="1:22" ht="17.25" thickBot="1">
      <c r="A70" s="854"/>
      <c r="B70" s="872" t="s">
        <v>7</v>
      </c>
      <c r="C70" s="872"/>
      <c r="D70" s="872"/>
      <c r="E70" s="873"/>
      <c r="F70" s="872" t="s">
        <v>8</v>
      </c>
      <c r="G70" s="872"/>
      <c r="H70" s="872"/>
      <c r="I70" s="873"/>
      <c r="J70" s="872" t="s">
        <v>9</v>
      </c>
      <c r="K70" s="872"/>
      <c r="L70" s="872"/>
      <c r="M70" s="873"/>
      <c r="N70" s="872" t="s">
        <v>10</v>
      </c>
      <c r="O70" s="872"/>
      <c r="P70" s="872"/>
      <c r="Q70" s="873"/>
      <c r="R70" s="1091" t="s">
        <v>11</v>
      </c>
      <c r="S70" s="1079"/>
      <c r="T70" s="1079"/>
      <c r="U70" s="1080"/>
      <c r="V70" s="441"/>
    </row>
    <row r="71" spans="1:22" ht="15.75" customHeight="1">
      <c r="A71" s="853" t="s">
        <v>29</v>
      </c>
      <c r="B71" s="285" t="s">
        <v>38</v>
      </c>
      <c r="C71" s="286">
        <v>50</v>
      </c>
      <c r="D71" s="287" t="s">
        <v>39</v>
      </c>
      <c r="E71" s="288"/>
      <c r="F71" s="285" t="s">
        <v>38</v>
      </c>
      <c r="G71" s="286">
        <v>60</v>
      </c>
      <c r="H71" s="287" t="s">
        <v>39</v>
      </c>
      <c r="I71" s="288"/>
      <c r="J71" s="285" t="s">
        <v>38</v>
      </c>
      <c r="K71" s="286">
        <v>50</v>
      </c>
      <c r="L71" s="287" t="s">
        <v>39</v>
      </c>
      <c r="M71" s="288"/>
      <c r="N71" s="285" t="s">
        <v>38</v>
      </c>
      <c r="O71" s="286">
        <v>60</v>
      </c>
      <c r="P71" s="287" t="s">
        <v>39</v>
      </c>
      <c r="Q71" s="288"/>
      <c r="R71" s="842" t="s">
        <v>435</v>
      </c>
      <c r="S71" s="843"/>
      <c r="T71" s="843"/>
      <c r="U71" s="844"/>
      <c r="V71" s="441"/>
    </row>
    <row r="72" spans="1:22" ht="15.75" customHeight="1" thickBot="1">
      <c r="A72" s="854"/>
      <c r="B72" s="289" t="s">
        <v>30</v>
      </c>
      <c r="C72" s="290" t="s">
        <v>1</v>
      </c>
      <c r="D72" s="291" t="s">
        <v>31</v>
      </c>
      <c r="E72" s="292" t="s">
        <v>32</v>
      </c>
      <c r="F72" s="293" t="s">
        <v>0</v>
      </c>
      <c r="G72" s="290" t="s">
        <v>1</v>
      </c>
      <c r="H72" s="291" t="s">
        <v>31</v>
      </c>
      <c r="I72" s="292" t="s">
        <v>32</v>
      </c>
      <c r="J72" s="293" t="s">
        <v>0</v>
      </c>
      <c r="K72" s="290" t="s">
        <v>1</v>
      </c>
      <c r="L72" s="291" t="s">
        <v>31</v>
      </c>
      <c r="M72" s="292" t="s">
        <v>32</v>
      </c>
      <c r="N72" s="293" t="s">
        <v>0</v>
      </c>
      <c r="O72" s="290" t="s">
        <v>1</v>
      </c>
      <c r="P72" s="291" t="s">
        <v>31</v>
      </c>
      <c r="Q72" s="292" t="s">
        <v>32</v>
      </c>
      <c r="R72" s="845"/>
      <c r="S72" s="846"/>
      <c r="T72" s="846"/>
      <c r="U72" s="847"/>
      <c r="V72" s="441"/>
    </row>
    <row r="73" spans="1:22" ht="17.25" customHeight="1">
      <c r="A73" s="858" t="s">
        <v>62</v>
      </c>
      <c r="B73" s="861" t="s">
        <v>6</v>
      </c>
      <c r="C73" s="60" t="s">
        <v>6</v>
      </c>
      <c r="D73" s="101">
        <v>50</v>
      </c>
      <c r="E73" s="14" t="s">
        <v>189</v>
      </c>
      <c r="F73" s="861" t="s">
        <v>316</v>
      </c>
      <c r="G73" s="365" t="s">
        <v>317</v>
      </c>
      <c r="H73" s="82">
        <v>60</v>
      </c>
      <c r="I73" s="14" t="s">
        <v>189</v>
      </c>
      <c r="J73" s="861" t="s">
        <v>6</v>
      </c>
      <c r="K73" s="60" t="s">
        <v>6</v>
      </c>
      <c r="L73" s="101">
        <v>50</v>
      </c>
      <c r="M73" s="14" t="s">
        <v>189</v>
      </c>
      <c r="N73" s="861" t="s">
        <v>319</v>
      </c>
      <c r="O73" s="297" t="s">
        <v>318</v>
      </c>
      <c r="P73" s="298">
        <v>60</v>
      </c>
      <c r="Q73" s="298" t="s">
        <v>189</v>
      </c>
      <c r="R73" s="845"/>
      <c r="S73" s="846"/>
      <c r="T73" s="846"/>
      <c r="U73" s="847"/>
      <c r="V73" s="441">
        <f>ROUNDDOWN(95/160*D73,0)+(95/160*D73-ROUNDDOWN(95/160*D73,0))*16/100</f>
        <v>29.11</v>
      </c>
    </row>
    <row r="74" spans="1:22" ht="17.25" customHeight="1">
      <c r="A74" s="859"/>
      <c r="B74" s="862"/>
      <c r="C74" s="25"/>
      <c r="D74" s="24"/>
      <c r="E74" s="302"/>
      <c r="F74" s="862"/>
      <c r="G74" s="21" t="s">
        <v>188</v>
      </c>
      <c r="H74" s="86">
        <v>60</v>
      </c>
      <c r="I74" s="302" t="s">
        <v>78</v>
      </c>
      <c r="J74" s="862"/>
      <c r="K74" s="25"/>
      <c r="L74" s="24"/>
      <c r="M74" s="302"/>
      <c r="N74" s="862"/>
      <c r="O74" s="303"/>
      <c r="P74" s="304"/>
      <c r="Q74" s="304"/>
      <c r="R74" s="845"/>
      <c r="S74" s="846"/>
      <c r="T74" s="846"/>
      <c r="U74" s="847"/>
      <c r="V74" s="441">
        <f aca="true" t="shared" si="2" ref="V74:V79">ROUNDDOWN(95/160*D74,0)+(95/160*D74-ROUNDDOWN(95/160*D74,0))*16/100</f>
        <v>0</v>
      </c>
    </row>
    <row r="75" spans="1:22" ht="17.25" customHeight="1">
      <c r="A75" s="859"/>
      <c r="B75" s="862"/>
      <c r="C75" s="296"/>
      <c r="D75" s="96"/>
      <c r="E75" s="294"/>
      <c r="F75" s="862"/>
      <c r="G75" s="65"/>
      <c r="H75" s="96"/>
      <c r="I75" s="294"/>
      <c r="J75" s="862"/>
      <c r="K75" s="296"/>
      <c r="L75" s="96"/>
      <c r="M75" s="294"/>
      <c r="N75" s="862"/>
      <c r="O75" s="295"/>
      <c r="P75" s="96"/>
      <c r="Q75" s="294"/>
      <c r="R75" s="845"/>
      <c r="S75" s="846"/>
      <c r="T75" s="846"/>
      <c r="U75" s="847"/>
      <c r="V75" s="441">
        <f t="shared" si="2"/>
        <v>0</v>
      </c>
    </row>
    <row r="76" spans="1:22" ht="17.25" customHeight="1">
      <c r="A76" s="859"/>
      <c r="B76" s="862"/>
      <c r="C76" s="21"/>
      <c r="D76" s="24"/>
      <c r="E76" s="20"/>
      <c r="F76" s="862"/>
      <c r="G76" s="21"/>
      <c r="H76" s="103"/>
      <c r="I76" s="20"/>
      <c r="J76" s="862"/>
      <c r="K76" s="21"/>
      <c r="L76" s="24"/>
      <c r="M76" s="20"/>
      <c r="N76" s="862"/>
      <c r="O76" s="55"/>
      <c r="P76" s="24"/>
      <c r="Q76" s="20"/>
      <c r="R76" s="845"/>
      <c r="S76" s="846"/>
      <c r="T76" s="846"/>
      <c r="U76" s="847"/>
      <c r="V76" s="441">
        <f t="shared" si="2"/>
        <v>0</v>
      </c>
    </row>
    <row r="77" spans="1:22" ht="17.25" customHeight="1">
      <c r="A77" s="859"/>
      <c r="B77" s="862"/>
      <c r="C77" s="27"/>
      <c r="D77" s="84"/>
      <c r="E77" s="20"/>
      <c r="F77" s="862"/>
      <c r="G77" s="28"/>
      <c r="H77" s="84"/>
      <c r="I77" s="302"/>
      <c r="J77" s="862"/>
      <c r="K77" s="27"/>
      <c r="L77" s="84"/>
      <c r="M77" s="20"/>
      <c r="N77" s="862"/>
      <c r="O77" s="55"/>
      <c r="P77" s="24"/>
      <c r="Q77" s="302"/>
      <c r="R77" s="845"/>
      <c r="S77" s="846"/>
      <c r="T77" s="846"/>
      <c r="U77" s="847"/>
      <c r="V77" s="441">
        <f t="shared" si="2"/>
        <v>0</v>
      </c>
    </row>
    <row r="78" spans="1:22" ht="17.25" customHeight="1">
      <c r="A78" s="859"/>
      <c r="B78" s="862"/>
      <c r="C78" s="28"/>
      <c r="D78" s="84"/>
      <c r="E78" s="31"/>
      <c r="F78" s="862"/>
      <c r="G78" s="299"/>
      <c r="H78" s="300"/>
      <c r="I78" s="294"/>
      <c r="J78" s="862"/>
      <c r="K78" s="28"/>
      <c r="L78" s="84"/>
      <c r="M78" s="31"/>
      <c r="N78" s="862"/>
      <c r="O78" s="65"/>
      <c r="P78" s="96"/>
      <c r="Q78" s="294"/>
      <c r="R78" s="845"/>
      <c r="S78" s="846"/>
      <c r="T78" s="846"/>
      <c r="U78" s="847"/>
      <c r="V78" s="441">
        <f t="shared" si="2"/>
        <v>0</v>
      </c>
    </row>
    <row r="79" spans="1:22" ht="17.25" customHeight="1" thickBot="1">
      <c r="A79" s="860"/>
      <c r="B79" s="863"/>
      <c r="C79" s="53"/>
      <c r="D79" s="50"/>
      <c r="E79" s="54"/>
      <c r="F79" s="863"/>
      <c r="G79" s="53"/>
      <c r="H79" s="50"/>
      <c r="I79" s="54"/>
      <c r="J79" s="863"/>
      <c r="K79" s="53"/>
      <c r="L79" s="50"/>
      <c r="M79" s="54"/>
      <c r="N79" s="863"/>
      <c r="O79" s="52"/>
      <c r="P79" s="40"/>
      <c r="Q79" s="119"/>
      <c r="R79" s="855"/>
      <c r="S79" s="856"/>
      <c r="T79" s="856"/>
      <c r="U79" s="857"/>
      <c r="V79" s="441">
        <f t="shared" si="2"/>
        <v>0</v>
      </c>
    </row>
    <row r="80" spans="1:20" ht="16.5">
      <c r="A80" s="61"/>
      <c r="B80" s="851" t="s">
        <v>35</v>
      </c>
      <c r="C80" s="852"/>
      <c r="D80" s="852"/>
      <c r="E80" s="852"/>
      <c r="F80" s="852"/>
      <c r="G80" s="852"/>
      <c r="H80" s="852"/>
      <c r="I80" s="852"/>
      <c r="J80" s="852"/>
      <c r="K80" s="852"/>
      <c r="L80" s="852"/>
      <c r="M80" s="852"/>
      <c r="N80" s="852"/>
      <c r="O80" s="852"/>
      <c r="P80" s="852"/>
      <c r="Q80" s="852"/>
      <c r="R80" s="852"/>
      <c r="S80" s="852"/>
      <c r="T80" s="95"/>
    </row>
    <row r="81" spans="1:20" ht="22.5">
      <c r="A81" s="61"/>
      <c r="B81" s="106" t="s">
        <v>24</v>
      </c>
      <c r="D81" s="106"/>
      <c r="E81" s="105"/>
      <c r="F81" s="106" t="s">
        <v>21</v>
      </c>
      <c r="G81" s="107"/>
      <c r="H81" s="107"/>
      <c r="I81" s="105"/>
      <c r="J81" s="117" t="s">
        <v>23</v>
      </c>
      <c r="K81" s="108"/>
      <c r="L81" s="107"/>
      <c r="M81" s="109"/>
      <c r="N81" s="110"/>
      <c r="O81" s="105"/>
      <c r="P81" s="111" t="s">
        <v>22</v>
      </c>
      <c r="Q81" s="112"/>
      <c r="R81" s="105"/>
      <c r="S81" s="113"/>
      <c r="T81" s="95"/>
    </row>
    <row r="82" spans="1:20" ht="16.5">
      <c r="A82" s="61"/>
      <c r="D82" s="95"/>
      <c r="H82" s="95"/>
      <c r="L82" s="95"/>
      <c r="P82" s="95"/>
      <c r="T82" s="95"/>
    </row>
    <row r="83" spans="2:19" ht="16.5">
      <c r="B83" s="1037"/>
      <c r="C83" s="1037"/>
      <c r="D83" s="1037"/>
      <c r="E83" s="1037"/>
      <c r="F83" s="1037"/>
      <c r="G83" s="1037"/>
      <c r="H83" s="1037"/>
      <c r="I83" s="1037"/>
      <c r="J83" s="1037"/>
      <c r="K83" s="1037"/>
      <c r="L83" s="1037"/>
      <c r="M83" s="1037"/>
      <c r="N83" s="1037"/>
      <c r="O83" s="1037"/>
      <c r="P83" s="1037"/>
      <c r="Q83" s="1037"/>
      <c r="R83" s="1037"/>
      <c r="S83" s="1037"/>
    </row>
    <row r="84" spans="2:19" ht="16.5">
      <c r="B84" s="1055"/>
      <c r="C84" s="1055"/>
      <c r="D84" s="1055"/>
      <c r="E84" s="1055"/>
      <c r="F84" s="1055"/>
      <c r="G84" s="1055"/>
      <c r="H84" s="1055"/>
      <c r="I84" s="1055"/>
      <c r="J84" s="1055"/>
      <c r="K84" s="1055"/>
      <c r="L84" s="1055"/>
      <c r="M84" s="1055"/>
      <c r="N84" s="1055"/>
      <c r="O84" s="1055"/>
      <c r="P84" s="1055"/>
      <c r="Q84" s="1055"/>
      <c r="R84" s="1055"/>
      <c r="S84" s="1055"/>
    </row>
    <row r="85" spans="2:19" ht="16.5">
      <c r="B85" s="1056"/>
      <c r="C85" s="1056"/>
      <c r="D85" s="1056"/>
      <c r="E85" s="1056"/>
      <c r="F85" s="1056"/>
      <c r="G85" s="1056"/>
      <c r="H85" s="1056"/>
      <c r="I85" s="1056"/>
      <c r="J85" s="1056"/>
      <c r="K85" s="1056"/>
      <c r="L85" s="1056"/>
      <c r="M85" s="1056"/>
      <c r="N85" s="1056"/>
      <c r="O85" s="1056"/>
      <c r="P85" s="1056"/>
      <c r="Q85" s="1056"/>
      <c r="R85" s="1056"/>
      <c r="S85" s="1056"/>
    </row>
    <row r="86" spans="2:19" ht="16.5">
      <c r="B86" s="1037"/>
      <c r="C86" s="1037"/>
      <c r="D86" s="1037"/>
      <c r="E86" s="1037"/>
      <c r="F86" s="1037"/>
      <c r="G86" s="1037"/>
      <c r="H86" s="1037"/>
      <c r="I86" s="1037"/>
      <c r="J86" s="1037"/>
      <c r="K86" s="1037"/>
      <c r="L86" s="1037"/>
      <c r="M86" s="1037"/>
      <c r="N86" s="1037"/>
      <c r="O86" s="1037"/>
      <c r="P86" s="1037"/>
      <c r="Q86" s="1037"/>
      <c r="R86" s="1037"/>
      <c r="S86" s="1037"/>
    </row>
    <row r="87" spans="2:19" ht="22.5">
      <c r="B87" s="274"/>
      <c r="D87" s="274"/>
      <c r="E87" s="275"/>
      <c r="F87" s="274"/>
      <c r="G87" s="276"/>
      <c r="H87" s="276"/>
      <c r="I87" s="275"/>
      <c r="J87" s="277"/>
      <c r="K87" s="278"/>
      <c r="L87" s="276"/>
      <c r="M87" s="279"/>
      <c r="N87" s="280"/>
      <c r="O87" s="275"/>
      <c r="P87" s="281"/>
      <c r="Q87" s="282"/>
      <c r="R87" s="275"/>
      <c r="S87" s="283"/>
    </row>
    <row r="89" spans="2:19" ht="16.5">
      <c r="B89" s="1055"/>
      <c r="C89" s="1055"/>
      <c r="D89" s="1055"/>
      <c r="E89" s="1055"/>
      <c r="F89" s="1055"/>
      <c r="G89" s="1055"/>
      <c r="H89" s="1055"/>
      <c r="I89" s="1055"/>
      <c r="J89" s="1055"/>
      <c r="K89" s="1055"/>
      <c r="L89" s="1055"/>
      <c r="M89" s="1055"/>
      <c r="N89" s="1055"/>
      <c r="O89" s="1055"/>
      <c r="P89" s="1055"/>
      <c r="Q89" s="1055"/>
      <c r="R89" s="1055"/>
      <c r="S89" s="1055"/>
    </row>
    <row r="90" spans="2:19" ht="16.5">
      <c r="B90" s="1056"/>
      <c r="C90" s="1056"/>
      <c r="D90" s="1056"/>
      <c r="E90" s="1056"/>
      <c r="F90" s="1056"/>
      <c r="G90" s="1056"/>
      <c r="H90" s="1056"/>
      <c r="I90" s="1056"/>
      <c r="J90" s="1056"/>
      <c r="K90" s="1056"/>
      <c r="L90" s="1056"/>
      <c r="M90" s="1056"/>
      <c r="N90" s="1056"/>
      <c r="O90" s="1056"/>
      <c r="P90" s="1056"/>
      <c r="Q90" s="1056"/>
      <c r="R90" s="1056"/>
      <c r="S90" s="1056"/>
    </row>
    <row r="91" spans="2:19" ht="16.5">
      <c r="B91" s="1037"/>
      <c r="C91" s="1037"/>
      <c r="D91" s="1037"/>
      <c r="E91" s="1037"/>
      <c r="F91" s="1037"/>
      <c r="G91" s="1037"/>
      <c r="H91" s="1037"/>
      <c r="I91" s="1037"/>
      <c r="J91" s="1037"/>
      <c r="K91" s="1037"/>
      <c r="L91" s="1037"/>
      <c r="M91" s="1037"/>
      <c r="N91" s="1037"/>
      <c r="O91" s="1037"/>
      <c r="P91" s="1037"/>
      <c r="Q91" s="1037"/>
      <c r="R91" s="1037"/>
      <c r="S91" s="1037"/>
    </row>
    <row r="92" spans="2:19" ht="22.5">
      <c r="B92" s="274"/>
      <c r="D92" s="274"/>
      <c r="E92" s="275"/>
      <c r="F92" s="274"/>
      <c r="G92" s="276"/>
      <c r="H92" s="276"/>
      <c r="I92" s="275"/>
      <c r="J92" s="277"/>
      <c r="K92" s="278"/>
      <c r="L92" s="276"/>
      <c r="M92" s="279"/>
      <c r="N92" s="280"/>
      <c r="O92" s="275"/>
      <c r="P92" s="281"/>
      <c r="Q92" s="282"/>
      <c r="R92" s="275"/>
      <c r="S92" s="283"/>
    </row>
  </sheetData>
  <sheetProtection/>
  <mergeCells count="102">
    <mergeCell ref="J73:J79"/>
    <mergeCell ref="N73:N79"/>
    <mergeCell ref="A69:A70"/>
    <mergeCell ref="B69:E69"/>
    <mergeCell ref="F69:I69"/>
    <mergeCell ref="J24:J29"/>
    <mergeCell ref="J69:M69"/>
    <mergeCell ref="N69:Q69"/>
    <mergeCell ref="J70:M70"/>
    <mergeCell ref="N70:Q70"/>
    <mergeCell ref="R17:R23"/>
    <mergeCell ref="G30:I30"/>
    <mergeCell ref="O30:Q30"/>
    <mergeCell ref="J6:J12"/>
    <mergeCell ref="J3:M3"/>
    <mergeCell ref="J17:J23"/>
    <mergeCell ref="N17:N23"/>
    <mergeCell ref="F70:I70"/>
    <mergeCell ref="F6:F12"/>
    <mergeCell ref="N3:Q3"/>
    <mergeCell ref="B83:S83"/>
    <mergeCell ref="R70:U70"/>
    <mergeCell ref="A37:A39"/>
    <mergeCell ref="R69:U69"/>
    <mergeCell ref="N36:O36"/>
    <mergeCell ref="R3:U3"/>
    <mergeCell ref="B4:E12"/>
    <mergeCell ref="A1:E1"/>
    <mergeCell ref="B3:E3"/>
    <mergeCell ref="F3:I3"/>
    <mergeCell ref="F1:U1"/>
    <mergeCell ref="B2:E2"/>
    <mergeCell ref="A2:A3"/>
    <mergeCell ref="N43:Q43"/>
    <mergeCell ref="J42:M42"/>
    <mergeCell ref="F43:I43"/>
    <mergeCell ref="B89:S89"/>
    <mergeCell ref="B90:S90"/>
    <mergeCell ref="B31:B34"/>
    <mergeCell ref="F31:F34"/>
    <mergeCell ref="J31:J34"/>
    <mergeCell ref="B41:C41"/>
    <mergeCell ref="R42:U42"/>
    <mergeCell ref="N42:Q42"/>
    <mergeCell ref="A6:A12"/>
    <mergeCell ref="B24:B29"/>
    <mergeCell ref="B91:S91"/>
    <mergeCell ref="F2:I2"/>
    <mergeCell ref="J2:M2"/>
    <mergeCell ref="N2:Q2"/>
    <mergeCell ref="R2:U2"/>
    <mergeCell ref="B36:C36"/>
    <mergeCell ref="F36:G36"/>
    <mergeCell ref="A31:A34"/>
    <mergeCell ref="F24:F29"/>
    <mergeCell ref="N6:N12"/>
    <mergeCell ref="A4:A5"/>
    <mergeCell ref="J47:J53"/>
    <mergeCell ref="N47:N53"/>
    <mergeCell ref="A14:A15"/>
    <mergeCell ref="A17:A23"/>
    <mergeCell ref="B17:B23"/>
    <mergeCell ref="F17:F23"/>
    <mergeCell ref="J43:M43"/>
    <mergeCell ref="R43:U43"/>
    <mergeCell ref="A44:A45"/>
    <mergeCell ref="A24:A29"/>
    <mergeCell ref="A35:A36"/>
    <mergeCell ref="R6:R12"/>
    <mergeCell ref="N31:N34"/>
    <mergeCell ref="R31:R34"/>
    <mergeCell ref="N24:N29"/>
    <mergeCell ref="R24:R29"/>
    <mergeCell ref="A54:A58"/>
    <mergeCell ref="B54:B58"/>
    <mergeCell ref="A42:A43"/>
    <mergeCell ref="B42:E42"/>
    <mergeCell ref="F42:I42"/>
    <mergeCell ref="B43:E43"/>
    <mergeCell ref="A47:A53"/>
    <mergeCell ref="B47:B53"/>
    <mergeCell ref="F47:F53"/>
    <mergeCell ref="B86:S86"/>
    <mergeCell ref="F54:F58"/>
    <mergeCell ref="J54:J58"/>
    <mergeCell ref="N54:N58"/>
    <mergeCell ref="B60:B64"/>
    <mergeCell ref="R71:U79"/>
    <mergeCell ref="R44:U66"/>
    <mergeCell ref="B80:S80"/>
    <mergeCell ref="F60:F64"/>
    <mergeCell ref="B70:E70"/>
    <mergeCell ref="A65:A66"/>
    <mergeCell ref="B84:S84"/>
    <mergeCell ref="B85:S85"/>
    <mergeCell ref="A60:A64"/>
    <mergeCell ref="N60:N64"/>
    <mergeCell ref="A71:A72"/>
    <mergeCell ref="A73:A79"/>
    <mergeCell ref="B73:B79"/>
    <mergeCell ref="F73:F79"/>
    <mergeCell ref="J60:J64"/>
  </mergeCells>
  <printOptions horizontalCentered="1" verticalCentered="1"/>
  <pageMargins left="0.15748031496062992" right="0.15748031496062992" top="0.984251968503937" bottom="0.5905511811023623" header="0.5118110236220472" footer="0.5118110236220472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JC-TEAM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</dc:creator>
  <cp:keywords/>
  <dc:description/>
  <cp:lastModifiedBy>Valued Acer Customer</cp:lastModifiedBy>
  <cp:lastPrinted>2015-04-29T10:29:25Z</cp:lastPrinted>
  <dcterms:created xsi:type="dcterms:W3CDTF">2010-08-31T20:57:50Z</dcterms:created>
  <dcterms:modified xsi:type="dcterms:W3CDTF">2015-04-29T10:31:59Z</dcterms:modified>
  <cp:category/>
  <cp:version/>
  <cp:contentType/>
  <cp:contentStatus/>
</cp:coreProperties>
</file>