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176" windowWidth="15375" windowHeight="8715" activeTab="5"/>
  </bookViews>
  <sheets>
    <sheet name="輸入菜單頁面" sheetId="1" r:id="rId1"/>
    <sheet name="星期一" sheetId="2" r:id="rId2"/>
    <sheet name="星期二" sheetId="3" r:id="rId3"/>
    <sheet name="星期三" sheetId="4" r:id="rId4"/>
    <sheet name="星期四" sheetId="5" r:id="rId5"/>
    <sheet name="星期五" sheetId="6" r:id="rId6"/>
    <sheet name="公版菜單" sheetId="7" r:id="rId7"/>
  </sheets>
  <definedNames/>
  <calcPr fullCalcOnLoad="1"/>
</workbook>
</file>

<file path=xl/sharedStrings.xml><?xml version="1.0" encoding="utf-8"?>
<sst xmlns="http://schemas.openxmlformats.org/spreadsheetml/2006/main" count="731" uniqueCount="270">
  <si>
    <t>日期</t>
  </si>
  <si>
    <t>主 菜 用 量</t>
  </si>
  <si>
    <t>副 菜 用 量</t>
  </si>
  <si>
    <t>青 菜 用 量</t>
  </si>
  <si>
    <t>湯 類 用 量</t>
  </si>
  <si>
    <t>營養分析</t>
  </si>
  <si>
    <t>水果</t>
  </si>
  <si>
    <t>K</t>
  </si>
  <si>
    <t>蛋白質</t>
  </si>
  <si>
    <t>克</t>
  </si>
  <si>
    <t>星</t>
  </si>
  <si>
    <t>醣類</t>
  </si>
  <si>
    <t>期</t>
  </si>
  <si>
    <t>脂肪</t>
  </si>
  <si>
    <t>一</t>
  </si>
  <si>
    <t>熱量</t>
  </si>
  <si>
    <t>卡</t>
  </si>
  <si>
    <t>二</t>
  </si>
  <si>
    <t>三</t>
  </si>
  <si>
    <t>四</t>
  </si>
  <si>
    <t xml:space="preserve">   校長:                                                                                       午餐秘書:           </t>
  </si>
  <si>
    <t>日  期</t>
  </si>
  <si>
    <t>星期一</t>
  </si>
  <si>
    <t>今日食譜</t>
  </si>
  <si>
    <t>主食</t>
  </si>
  <si>
    <t>供應人數</t>
  </si>
  <si>
    <t>學生</t>
  </si>
  <si>
    <t>菜</t>
  </si>
  <si>
    <t>教職員</t>
  </si>
  <si>
    <t>工友</t>
  </si>
  <si>
    <t>廚工</t>
  </si>
  <si>
    <t>湯</t>
  </si>
  <si>
    <t>來賓</t>
  </si>
  <si>
    <t>其他</t>
  </si>
  <si>
    <t>合計</t>
  </si>
  <si>
    <t>監廚記事</t>
  </si>
  <si>
    <t>菜品驗收：■相符□短少□質劣</t>
  </si>
  <si>
    <t>食物烹調：■適當□浪費</t>
  </si>
  <si>
    <t>廚房衛生：■清潔□骯髒□凌亂</t>
  </si>
  <si>
    <t>供應時間：■準時□提早□延後</t>
  </si>
  <si>
    <t>紀錄事項：</t>
  </si>
  <si>
    <t>監廚人員職責</t>
  </si>
  <si>
    <t>1.  點驗菜品。</t>
  </si>
  <si>
    <t>2.  菜蔬之清洗監督與烹調輔導。</t>
  </si>
  <si>
    <t>3.  廚房衛生之檢查。</t>
  </si>
  <si>
    <t>4.  廚工管理。</t>
  </si>
  <si>
    <t>5.  督導午餐用具之洗滌、消毒與保管。</t>
  </si>
  <si>
    <t>6.  輔助廚房工作。</t>
  </si>
  <si>
    <t>備註</t>
  </si>
  <si>
    <t>監廚人員：</t>
  </si>
  <si>
    <t>午餐執行秘書：</t>
  </si>
  <si>
    <t>校長：</t>
  </si>
  <si>
    <t>星期二</t>
  </si>
  <si>
    <t>民國103年</t>
  </si>
  <si>
    <t>星期三</t>
  </si>
  <si>
    <t>星期四</t>
  </si>
  <si>
    <t>蒜仁(西螺)</t>
  </si>
  <si>
    <t>K</t>
  </si>
  <si>
    <t>南投縣中寮鄉清水國民小學午餐廚房工作日誌</t>
  </si>
  <si>
    <t>米飯和糙米飯</t>
  </si>
  <si>
    <t>五</t>
  </si>
  <si>
    <t>紅蘿蔔(西螺)</t>
  </si>
  <si>
    <t>供應人數：               人</t>
  </si>
  <si>
    <t>人</t>
  </si>
  <si>
    <t>日期</t>
  </si>
  <si>
    <t>星期一</t>
  </si>
  <si>
    <t>星期二</t>
  </si>
  <si>
    <t>星期三</t>
  </si>
  <si>
    <t>星期四</t>
  </si>
  <si>
    <t>星期五</t>
  </si>
  <si>
    <t>項目</t>
  </si>
  <si>
    <t>菜名</t>
  </si>
  <si>
    <t>烹調法</t>
  </si>
  <si>
    <t>材料</t>
  </si>
  <si>
    <t>採購量(kg)</t>
  </si>
  <si>
    <t>KG</t>
  </si>
  <si>
    <t>每人(g)</t>
  </si>
  <si>
    <t>主食</t>
  </si>
  <si>
    <t>煮</t>
  </si>
  <si>
    <t>白米</t>
  </si>
  <si>
    <t>副食一</t>
  </si>
  <si>
    <t>炒</t>
  </si>
  <si>
    <t>燒</t>
  </si>
  <si>
    <t>炸</t>
  </si>
  <si>
    <t>副食二</t>
  </si>
  <si>
    <t>時蔬青菜</t>
  </si>
  <si>
    <t>湯</t>
  </si>
  <si>
    <t>煮</t>
  </si>
  <si>
    <t>蒸</t>
  </si>
  <si>
    <t>水果</t>
  </si>
  <si>
    <t>份</t>
  </si>
  <si>
    <t>乳品類/豆漿</t>
  </si>
  <si>
    <t>乳品類/豆漿</t>
  </si>
  <si>
    <t>營養供應比例</t>
  </si>
  <si>
    <t>熱量(大卡)</t>
  </si>
  <si>
    <t>全穀根莖類(份)</t>
  </si>
  <si>
    <t>豆魚肉蛋類(份)</t>
  </si>
  <si>
    <t>蔬菜類(份)</t>
  </si>
  <si>
    <t>油脂類(份)</t>
  </si>
  <si>
    <t>水果類(份)</t>
  </si>
  <si>
    <t>乳品類(份)</t>
  </si>
  <si>
    <t>乳品類(份)</t>
  </si>
  <si>
    <t>供應廠商</t>
  </si>
  <si>
    <t>順濱食品有限公司</t>
  </si>
  <si>
    <t>食譜設計</t>
  </si>
  <si>
    <t>營養師:楊淑茹</t>
  </si>
  <si>
    <t>午餐秘書</t>
  </si>
  <si>
    <t>主任</t>
  </si>
  <si>
    <t>校長</t>
  </si>
  <si>
    <t>＊請午餐秘書於學期期間每月20日前，將下個月菜單送至學校及視導區營養師處，進行菜單審查。</t>
  </si>
  <si>
    <t>＊午餐菜單設計原則：1.供應全穀根莖類替代品（如甜不辣、米血糕、冬粉等）少於2份/週。
                    2.油炸類少於2次/週，包括油炸後再烹製者(含主菜及副食)。
                    3.魚肉類半成品（各式丸類、蝦卷、香腸、火腿、熱狗、重組雞塊等）少於2份/週。</t>
  </si>
  <si>
    <t>炒</t>
  </si>
  <si>
    <t>燕麥飯</t>
  </si>
  <si>
    <t>白米(自備)</t>
  </si>
  <si>
    <t>白米(自備)</t>
  </si>
  <si>
    <r>
      <t>燕麥</t>
    </r>
    <r>
      <rPr>
        <b/>
        <sz val="10"/>
        <rFont val="標楷體"/>
        <family val="4"/>
      </rPr>
      <t>飯</t>
    </r>
  </si>
  <si>
    <t>白米(自備)</t>
  </si>
  <si>
    <t>KG</t>
  </si>
  <si>
    <t>紅燒</t>
  </si>
  <si>
    <t>包</t>
  </si>
  <si>
    <t>**燕麥(三送)</t>
  </si>
  <si>
    <t>KG</t>
  </si>
  <si>
    <t>優</t>
  </si>
  <si>
    <t>酪</t>
  </si>
  <si>
    <t>乳</t>
  </si>
  <si>
    <t>煮</t>
  </si>
  <si>
    <t>份</t>
  </si>
  <si>
    <t>KG</t>
  </si>
  <si>
    <t>KG</t>
  </si>
  <si>
    <t>(加菜)</t>
  </si>
  <si>
    <t>優酪乳(加菜)</t>
  </si>
  <si>
    <t>蔥(西螺)</t>
  </si>
  <si>
    <t>KG</t>
  </si>
  <si>
    <t>粒</t>
  </si>
  <si>
    <t>條</t>
  </si>
  <si>
    <t>優酪乳</t>
  </si>
  <si>
    <t>罐</t>
  </si>
  <si>
    <t>紫米飯</t>
  </si>
  <si>
    <t xml:space="preserve"> </t>
  </si>
  <si>
    <t>*紫米</t>
  </si>
  <si>
    <t>KG</t>
  </si>
  <si>
    <t>12月</t>
  </si>
  <si>
    <t>12月</t>
  </si>
  <si>
    <t>91+1</t>
  </si>
  <si>
    <t>豆芽菜(西螺)</t>
  </si>
  <si>
    <t>韭菜(西螺)</t>
  </si>
  <si>
    <t>蛋(台灣優質)</t>
  </si>
  <si>
    <t>乾香菇朵</t>
  </si>
  <si>
    <t>把</t>
  </si>
  <si>
    <t>胡蘿蔔(西螺)</t>
  </si>
  <si>
    <t xml:space="preserve">   配送份數：91+1</t>
  </si>
  <si>
    <t>KG</t>
  </si>
  <si>
    <t>把</t>
  </si>
  <si>
    <t>罐</t>
  </si>
  <si>
    <t>粒</t>
  </si>
  <si>
    <t>22日</t>
  </si>
  <si>
    <t>23日</t>
  </si>
  <si>
    <t>24日</t>
  </si>
  <si>
    <t>25日</t>
  </si>
  <si>
    <t>26日</t>
  </si>
  <si>
    <t>梅干扣肉</t>
  </si>
  <si>
    <t>小肉片(寶麗)</t>
  </si>
  <si>
    <t>梅乾菜(西螺)</t>
  </si>
  <si>
    <t>土雞丁(台灣鵝業)</t>
  </si>
  <si>
    <t>薑母(西螺)</t>
  </si>
  <si>
    <t>九層塔(西螺)</t>
  </si>
  <si>
    <t>塔香雞丁</t>
  </si>
  <si>
    <t>百頁豆腐(台鈺)</t>
  </si>
  <si>
    <t>清蒸黃金豆腐</t>
  </si>
  <si>
    <t>黃金豆腐(榮洲)</t>
  </si>
  <si>
    <t>91+5</t>
  </si>
  <si>
    <t>個</t>
  </si>
  <si>
    <t>番茄炒蛋</t>
  </si>
  <si>
    <t>番茄(西螺)</t>
  </si>
  <si>
    <t>大白菜(西螺)</t>
  </si>
  <si>
    <t>香菜結頭滷豆輪</t>
  </si>
  <si>
    <t>五福臨門</t>
  </si>
  <si>
    <t>肉末雪菜飄乾丁</t>
  </si>
  <si>
    <t>玉米粒(三橋)</t>
  </si>
  <si>
    <t>馬鈴薯(西螺)</t>
  </si>
  <si>
    <t>青豆仁(三橋)</t>
  </si>
  <si>
    <t>結頭菜(西螺)</t>
  </si>
  <si>
    <t>迷你豆輪(良美)</t>
  </si>
  <si>
    <t>香菜小(西螺)</t>
  </si>
  <si>
    <t>雪裡紅(西螺)</t>
  </si>
  <si>
    <t>小小豆乾丁(榮洲)</t>
  </si>
  <si>
    <t>絞肉(西螺)</t>
  </si>
  <si>
    <t>不辣辣椒(西螺)</t>
  </si>
  <si>
    <t>薑絲(西螺)</t>
  </si>
  <si>
    <t>白蘿蔔(西螺)</t>
  </si>
  <si>
    <t>肉絲(寶麗)</t>
  </si>
  <si>
    <t>木耳(西螺)</t>
  </si>
  <si>
    <t>芹菜(西螺)</t>
  </si>
  <si>
    <t>蘿蔔豚骨湯</t>
  </si>
  <si>
    <t>大骨(津谷)</t>
  </si>
  <si>
    <t>紫菜(嘉盛)</t>
  </si>
  <si>
    <t>紫菜蛋花湯</t>
  </si>
  <si>
    <t>味噌湯</t>
  </si>
  <si>
    <t>袋裝豆腐(榮洲)</t>
  </si>
  <si>
    <t>洋蔥(西螺)</t>
  </si>
  <si>
    <t>味噌(嘉盛)</t>
  </si>
  <si>
    <t>高麗菜</t>
  </si>
  <si>
    <t>高麗菜(西螺)</t>
  </si>
  <si>
    <t>薏仁飯</t>
  </si>
  <si>
    <t>油菜(西螺)</t>
  </si>
  <si>
    <t>K</t>
  </si>
  <si>
    <t>蒜仁(西螺)</t>
  </si>
  <si>
    <t>水煮蛋(加菜)</t>
  </si>
  <si>
    <t>蛋(台灣優質)</t>
  </si>
  <si>
    <t>粒</t>
  </si>
  <si>
    <t>*燕麥</t>
  </si>
  <si>
    <t>斤</t>
  </si>
  <si>
    <t>27日</t>
  </si>
  <si>
    <t>六</t>
  </si>
  <si>
    <t>薑母鴨</t>
  </si>
  <si>
    <t>K</t>
  </si>
  <si>
    <t>盒</t>
  </si>
  <si>
    <t>星期六</t>
  </si>
  <si>
    <t>煮</t>
  </si>
  <si>
    <t>炒</t>
  </si>
  <si>
    <t>煮</t>
  </si>
  <si>
    <t>K</t>
  </si>
  <si>
    <t>包</t>
  </si>
  <si>
    <t>地瓜飯</t>
  </si>
  <si>
    <t>*地瓜</t>
  </si>
  <si>
    <t>十全十美</t>
  </si>
  <si>
    <t>鴨丁(台灣鵝業)</t>
  </si>
  <si>
    <t>炸豆包絲(榮洲)</t>
  </si>
  <si>
    <t>凍豆腐(榮洲)</t>
  </si>
  <si>
    <t>薑母鴨中藥包(嘉盛)</t>
  </si>
  <si>
    <t>榨菜絲(嘉盛)</t>
  </si>
  <si>
    <t>麻油</t>
  </si>
  <si>
    <t>庫</t>
  </si>
  <si>
    <t>翡翠羹</t>
  </si>
  <si>
    <t>翡翠(台鈺)</t>
  </si>
  <si>
    <t>蘋果</t>
  </si>
  <si>
    <t>香菇肉羹燴飯</t>
  </si>
  <si>
    <t>秋刀魚</t>
  </si>
  <si>
    <t>黑炫風</t>
  </si>
  <si>
    <t>滷大白菜</t>
  </si>
  <si>
    <t>南投縣中寮鄉清水國小103年度第一學期第17週學生營養午餐(12/22-12/27)</t>
  </si>
  <si>
    <t>二砂糖(中華)</t>
  </si>
  <si>
    <t>包</t>
  </si>
  <si>
    <t>高麗菜</t>
  </si>
  <si>
    <t>高麗菜(西螺)</t>
  </si>
  <si>
    <t>K</t>
  </si>
  <si>
    <t>紅蘿蔔(西螺)</t>
  </si>
  <si>
    <t>蒜仁(西螺)</t>
  </si>
  <si>
    <t>庫存</t>
  </si>
  <si>
    <t>包</t>
  </si>
  <si>
    <t>蔥(西螺)</t>
  </si>
  <si>
    <t>薏仁</t>
  </si>
  <si>
    <t>*地瓜</t>
  </si>
  <si>
    <t>油菜</t>
  </si>
  <si>
    <t>香菜(西螺)</t>
  </si>
  <si>
    <t>脆筍絲(嘉盛)</t>
  </si>
  <si>
    <t>沙茶醬(福華)</t>
  </si>
  <si>
    <t>紅豆(正迪)</t>
  </si>
  <si>
    <t>黑糯米(正迪)</t>
  </si>
  <si>
    <t>西谷米(正迪)</t>
  </si>
  <si>
    <t>韭香銀芽</t>
  </si>
  <si>
    <t>秋刀魚(福國)</t>
  </si>
  <si>
    <t>花椰菜</t>
  </si>
  <si>
    <t>花椰菜(西螺)</t>
  </si>
  <si>
    <t>95+2</t>
  </si>
  <si>
    <t>96+1</t>
  </si>
  <si>
    <t>豆皮(台鈺)</t>
  </si>
  <si>
    <t>木耳(西螺)</t>
  </si>
  <si>
    <t>K</t>
  </si>
  <si>
    <t>香菜小(西螺)1把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</si>
</sst>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0_ "/>
    <numFmt numFmtId="183" formatCode="0.0"/>
    <numFmt numFmtId="184" formatCode="0.0_ "/>
    <numFmt numFmtId="185" formatCode="m&quot;月&quot;d&quot;日&quot;"/>
    <numFmt numFmtId="186" formatCode="0_ "/>
    <numFmt numFmtId="187" formatCode="mm&quot;月&quot;dd&quot;日&quot;"/>
  </numFmts>
  <fonts count="32"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color indexed="8"/>
      <name val="新細明體"/>
      <family val="1"/>
    </font>
    <font>
      <b/>
      <sz val="12"/>
      <name val="新細明體"/>
      <family val="1"/>
    </font>
    <font>
      <sz val="12"/>
      <name val="新細明體"/>
      <family val="1"/>
    </font>
    <font>
      <sz val="14"/>
      <name val="新細明體"/>
      <family val="1"/>
    </font>
    <font>
      <b/>
      <i/>
      <u val="single"/>
      <sz val="12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b/>
      <sz val="12"/>
      <name val="標楷體"/>
      <family val="4"/>
    </font>
    <font>
      <b/>
      <sz val="10"/>
      <name val="標楷體"/>
      <family val="4"/>
    </font>
    <font>
      <sz val="10"/>
      <color indexed="10"/>
      <name val="標楷體"/>
      <family val="4"/>
    </font>
    <font>
      <sz val="12"/>
      <color indexed="10"/>
      <name val="新細明體"/>
      <family val="1"/>
    </font>
    <font>
      <sz val="14"/>
      <color indexed="10"/>
      <name val="新細明體"/>
      <family val="1"/>
    </font>
    <font>
      <b/>
      <u val="single"/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6" borderId="0" applyNumberFormat="0" applyBorder="0" applyAlignment="0" applyProtection="0"/>
    <xf numFmtId="0" fontId="2" fillId="0" borderId="1" applyNumberFormat="0" applyFill="0" applyAlignment="0" applyProtection="0"/>
    <xf numFmtId="0" fontId="19" fillId="4" borderId="0" applyNumberFormat="0" applyBorder="0" applyAlignment="0" applyProtection="0"/>
    <xf numFmtId="9" fontId="0" fillId="0" borderId="0" applyFont="0" applyFill="0" applyBorder="0" applyAlignment="0" applyProtection="0"/>
    <xf numFmtId="0" fontId="2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0" fillId="18" borderId="4" applyNumberFormat="0" applyFont="0" applyAlignment="0" applyProtection="0"/>
    <xf numFmtId="0" fontId="22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Alignment="0" applyProtection="0"/>
    <xf numFmtId="0" fontId="28" fillId="17" borderId="8" applyNumberFormat="0" applyAlignment="0" applyProtection="0"/>
    <xf numFmtId="0" fontId="29" fillId="23" borderId="9" applyNumberFormat="0" applyAlignment="0" applyProtection="0"/>
    <xf numFmtId="0" fontId="30" fillId="3" borderId="0" applyNumberFormat="0" applyBorder="0" applyAlignment="0" applyProtection="0"/>
    <xf numFmtId="0" fontId="14" fillId="0" borderId="0" applyNumberFormat="0" applyFill="0" applyBorder="0" applyAlignment="0" applyProtection="0"/>
  </cellStyleXfs>
  <cellXfs count="26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2" xfId="0" applyBorder="1" applyAlignment="1">
      <alignment vertical="center" shrinkToFi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 textRotation="255"/>
    </xf>
    <xf numFmtId="0" fontId="0" fillId="0" borderId="12" xfId="0" applyBorder="1" applyAlignment="1">
      <alignment vertical="center" textRotation="255" shrinkToFit="1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5" fillId="0" borderId="0" xfId="0" applyNumberFormat="1" applyFont="1" applyFill="1" applyBorder="1" applyAlignment="1">
      <alignment shrinkToFit="1"/>
    </xf>
    <xf numFmtId="185" fontId="4" fillId="0" borderId="0" xfId="0" applyNumberFormat="1" applyFont="1" applyAlignment="1">
      <alignment vertical="center"/>
    </xf>
    <xf numFmtId="0" fontId="5" fillId="0" borderId="29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4" fillId="0" borderId="28" xfId="0" applyFont="1" applyFill="1" applyBorder="1" applyAlignment="1">
      <alignment vertical="center" shrinkToFit="1"/>
    </xf>
    <xf numFmtId="0" fontId="4" fillId="0" borderId="29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shrinkToFit="1"/>
    </xf>
    <xf numFmtId="183" fontId="4" fillId="0" borderId="0" xfId="0" applyNumberFormat="1" applyFont="1" applyFill="1" applyBorder="1" applyAlignment="1">
      <alignment shrinkToFit="1"/>
    </xf>
    <xf numFmtId="0" fontId="4" fillId="0" borderId="0" xfId="0" applyNumberFormat="1" applyFont="1" applyFill="1" applyBorder="1" applyAlignment="1">
      <alignment vertical="center" shrinkToFi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4" xfId="0" applyFont="1" applyBorder="1" applyAlignment="1">
      <alignment horizontal="left" vertical="center"/>
    </xf>
    <xf numFmtId="0" fontId="9" fillId="0" borderId="44" xfId="0" applyFont="1" applyBorder="1" applyAlignment="1">
      <alignment horizontal="right" vertical="center"/>
    </xf>
    <xf numFmtId="0" fontId="9" fillId="0" borderId="45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45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8" fillId="0" borderId="44" xfId="0" applyFont="1" applyBorder="1" applyAlignment="1">
      <alignment horizontal="left" shrinkToFit="1"/>
    </xf>
    <xf numFmtId="0" fontId="8" fillId="0" borderId="44" xfId="0" applyFont="1" applyBorder="1" applyAlignment="1">
      <alignment horizontal="right" shrinkToFit="1"/>
    </xf>
    <xf numFmtId="0" fontId="8" fillId="0" borderId="44" xfId="0" applyFont="1" applyBorder="1" applyAlignment="1">
      <alignment shrinkToFit="1"/>
    </xf>
    <xf numFmtId="0" fontId="8" fillId="0" borderId="46" xfId="0" applyFont="1" applyBorder="1" applyAlignment="1">
      <alignment shrinkToFit="1"/>
    </xf>
    <xf numFmtId="0" fontId="8" fillId="0" borderId="45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0" borderId="47" xfId="0" applyFont="1" applyBorder="1" applyAlignment="1">
      <alignment horizontal="left" vertical="center" shrinkToFit="1"/>
    </xf>
    <xf numFmtId="0" fontId="11" fillId="0" borderId="48" xfId="0" applyFont="1" applyBorder="1" applyAlignment="1">
      <alignment horizontal="right" vertical="center"/>
    </xf>
    <xf numFmtId="0" fontId="11" fillId="0" borderId="49" xfId="0" applyFont="1" applyBorder="1" applyAlignment="1">
      <alignment horizontal="center" vertical="center"/>
    </xf>
    <xf numFmtId="0" fontId="11" fillId="0" borderId="28" xfId="0" applyFont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0" fontId="11" fillId="0" borderId="29" xfId="0" applyFont="1" applyBorder="1" applyAlignment="1">
      <alignment horizontal="center" vertical="center"/>
    </xf>
    <xf numFmtId="0" fontId="11" fillId="0" borderId="31" xfId="0" applyFont="1" applyBorder="1" applyAlignment="1">
      <alignment horizontal="left" vertical="center"/>
    </xf>
    <xf numFmtId="0" fontId="11" fillId="0" borderId="32" xfId="0" applyFont="1" applyBorder="1" applyAlignment="1">
      <alignment horizontal="right" vertical="center"/>
    </xf>
    <xf numFmtId="0" fontId="11" fillId="0" borderId="33" xfId="0" applyFont="1" applyBorder="1" applyAlignment="1">
      <alignment horizontal="center" vertical="center"/>
    </xf>
    <xf numFmtId="0" fontId="11" fillId="0" borderId="47" xfId="0" applyFont="1" applyBorder="1" applyAlignment="1">
      <alignment horizontal="left" shrinkToFit="1"/>
    </xf>
    <xf numFmtId="0" fontId="11" fillId="0" borderId="48" xfId="0" applyFont="1" applyBorder="1" applyAlignment="1">
      <alignment horizontal="right" shrinkToFit="1"/>
    </xf>
    <xf numFmtId="0" fontId="11" fillId="0" borderId="28" xfId="0" applyFont="1" applyBorder="1" applyAlignment="1">
      <alignment horizontal="left" shrinkToFit="1"/>
    </xf>
    <xf numFmtId="0" fontId="11" fillId="0" borderId="0" xfId="0" applyFont="1" applyBorder="1" applyAlignment="1">
      <alignment horizontal="right" shrinkToFit="1"/>
    </xf>
    <xf numFmtId="0" fontId="11" fillId="0" borderId="31" xfId="0" applyFont="1" applyBorder="1" applyAlignment="1">
      <alignment horizontal="left" shrinkToFit="1"/>
    </xf>
    <xf numFmtId="0" fontId="11" fillId="0" borderId="32" xfId="0" applyFont="1" applyBorder="1" applyAlignment="1">
      <alignment horizontal="right" shrinkToFit="1"/>
    </xf>
    <xf numFmtId="0" fontId="11" fillId="0" borderId="47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 shrinkToFit="1"/>
    </xf>
    <xf numFmtId="0" fontId="11" fillId="0" borderId="48" xfId="0" applyFont="1" applyFill="1" applyBorder="1" applyAlignment="1">
      <alignment horizontal="right" vertical="center" shrinkToFit="1"/>
    </xf>
    <xf numFmtId="0" fontId="11" fillId="0" borderId="0" xfId="0" applyFont="1" applyFill="1" applyBorder="1" applyAlignment="1">
      <alignment horizontal="right" vertical="center"/>
    </xf>
    <xf numFmtId="0" fontId="11" fillId="0" borderId="28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Border="1" applyAlignment="1">
      <alignment vertical="center" shrinkToFit="1"/>
    </xf>
    <xf numFmtId="0" fontId="4" fillId="0" borderId="50" xfId="0" applyFont="1" applyBorder="1" applyAlignment="1">
      <alignment vertical="center" shrinkToFit="1"/>
    </xf>
    <xf numFmtId="0" fontId="12" fillId="0" borderId="44" xfId="0" applyFont="1" applyBorder="1" applyAlignment="1">
      <alignment horizontal="left" vertical="center"/>
    </xf>
    <xf numFmtId="0" fontId="12" fillId="0" borderId="44" xfId="0" applyFont="1" applyBorder="1" applyAlignment="1">
      <alignment horizontal="right" vertical="center"/>
    </xf>
    <xf numFmtId="0" fontId="13" fillId="0" borderId="44" xfId="0" applyFont="1" applyBorder="1" applyAlignment="1">
      <alignment horizontal="left" vertical="center"/>
    </xf>
    <xf numFmtId="0" fontId="13" fillId="0" borderId="44" xfId="0" applyFont="1" applyBorder="1" applyAlignment="1">
      <alignment horizontal="right" vertical="center"/>
    </xf>
    <xf numFmtId="0" fontId="4" fillId="0" borderId="32" xfId="0" applyFont="1" applyFill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shrinkToFit="1"/>
    </xf>
    <xf numFmtId="0" fontId="8" fillId="0" borderId="0" xfId="0" applyFont="1" applyAlignment="1">
      <alignment horizontal="center" vertical="center" shrinkToFit="1"/>
    </xf>
    <xf numFmtId="0" fontId="11" fillId="0" borderId="31" xfId="0" applyFont="1" applyBorder="1" applyAlignment="1">
      <alignment horizontal="left" vertical="center" shrinkToFit="1"/>
    </xf>
    <xf numFmtId="0" fontId="4" fillId="0" borderId="31" xfId="0" applyFont="1" applyFill="1" applyBorder="1" applyAlignment="1">
      <alignment vertical="center"/>
    </xf>
    <xf numFmtId="183" fontId="5" fillId="0" borderId="28" xfId="0" applyNumberFormat="1" applyFont="1" applyFill="1" applyBorder="1" applyAlignment="1">
      <alignment shrinkToFit="1"/>
    </xf>
    <xf numFmtId="0" fontId="5" fillId="0" borderId="29" xfId="0" applyNumberFormat="1" applyFont="1" applyFill="1" applyBorder="1" applyAlignment="1">
      <alignment shrinkToFit="1"/>
    </xf>
    <xf numFmtId="0" fontId="4" fillId="0" borderId="31" xfId="0" applyFont="1" applyBorder="1" applyAlignment="1">
      <alignment vertical="center" shrinkToFit="1"/>
    </xf>
    <xf numFmtId="0" fontId="5" fillId="0" borderId="32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4" fillId="0" borderId="30" xfId="0" applyFont="1" applyBorder="1" applyAlignment="1">
      <alignment vertical="center" shrinkToFit="1"/>
    </xf>
    <xf numFmtId="0" fontId="5" fillId="0" borderId="29" xfId="0" applyFont="1" applyFill="1" applyBorder="1" applyAlignment="1">
      <alignment vertical="center"/>
    </xf>
    <xf numFmtId="0" fontId="4" fillId="0" borderId="0" xfId="0" applyFont="1" applyAlignment="1">
      <alignment vertical="center" shrinkToFit="1"/>
    </xf>
    <xf numFmtId="0" fontId="3" fillId="0" borderId="51" xfId="0" applyFont="1" applyBorder="1" applyAlignment="1">
      <alignment vertical="center" shrinkToFit="1"/>
    </xf>
    <xf numFmtId="0" fontId="4" fillId="0" borderId="35" xfId="0" applyFont="1" applyBorder="1" applyAlignment="1">
      <alignment vertical="center" shrinkToFit="1"/>
    </xf>
    <xf numFmtId="0" fontId="4" fillId="0" borderId="33" xfId="0" applyFont="1" applyFill="1" applyBorder="1" applyAlignment="1">
      <alignment vertical="center"/>
    </xf>
    <xf numFmtId="183" fontId="4" fillId="0" borderId="28" xfId="0" applyNumberFormat="1" applyFont="1" applyFill="1" applyBorder="1" applyAlignment="1">
      <alignment vertical="center" shrinkToFit="1"/>
    </xf>
    <xf numFmtId="183" fontId="4" fillId="0" borderId="31" xfId="0" applyNumberFormat="1" applyFont="1" applyFill="1" applyBorder="1" applyAlignment="1">
      <alignment vertical="center" shrinkToFit="1"/>
    </xf>
    <xf numFmtId="0" fontId="14" fillId="0" borderId="28" xfId="0" applyFont="1" applyBorder="1" applyAlignment="1">
      <alignment vertical="center" shrinkToFit="1"/>
    </xf>
    <xf numFmtId="0" fontId="14" fillId="0" borderId="29" xfId="0" applyFont="1" applyBorder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NumberFormat="1" applyFont="1" applyFill="1" applyBorder="1" applyAlignment="1">
      <alignment shrinkToFit="1"/>
    </xf>
    <xf numFmtId="0" fontId="5" fillId="0" borderId="0" xfId="0" applyNumberFormat="1" applyFont="1" applyFill="1" applyBorder="1" applyAlignment="1">
      <alignment vertical="center"/>
    </xf>
    <xf numFmtId="0" fontId="5" fillId="0" borderId="28" xfId="0" applyFont="1" applyBorder="1" applyAlignment="1">
      <alignment vertical="center" shrinkToFit="1"/>
    </xf>
    <xf numFmtId="0" fontId="15" fillId="0" borderId="29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28" xfId="0" applyFont="1" applyBorder="1" applyAlignment="1">
      <alignment vertical="center" shrinkToFit="1"/>
    </xf>
    <xf numFmtId="0" fontId="14" fillId="0" borderId="29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29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183" fontId="14" fillId="0" borderId="28" xfId="0" applyNumberFormat="1" applyFont="1" applyFill="1" applyBorder="1" applyAlignment="1">
      <alignment vertical="center" shrinkToFit="1"/>
    </xf>
    <xf numFmtId="0" fontId="15" fillId="0" borderId="0" xfId="0" applyNumberFormat="1" applyFont="1" applyFill="1" applyBorder="1" applyAlignment="1">
      <alignment shrinkToFit="1"/>
    </xf>
    <xf numFmtId="0" fontId="4" fillId="0" borderId="47" xfId="0" applyFont="1" applyFill="1" applyBorder="1" applyAlignment="1">
      <alignment vertical="center" shrinkToFit="1"/>
    </xf>
    <xf numFmtId="0" fontId="4" fillId="0" borderId="48" xfId="0" applyFont="1" applyFill="1" applyBorder="1" applyAlignment="1">
      <alignment vertical="center"/>
    </xf>
    <xf numFmtId="0" fontId="4" fillId="0" borderId="49" xfId="0" applyFont="1" applyFill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183" fontId="4" fillId="0" borderId="47" xfId="0" applyNumberFormat="1" applyFont="1" applyFill="1" applyBorder="1" applyAlignment="1">
      <alignment vertical="center" shrinkToFit="1"/>
    </xf>
    <xf numFmtId="0" fontId="5" fillId="0" borderId="28" xfId="0" applyFont="1" applyBorder="1" applyAlignment="1">
      <alignment shrinkToFit="1"/>
    </xf>
    <xf numFmtId="0" fontId="5" fillId="0" borderId="47" xfId="0" applyFont="1" applyBorder="1" applyAlignment="1">
      <alignment vertical="center" shrinkToFit="1"/>
    </xf>
    <xf numFmtId="0" fontId="5" fillId="0" borderId="48" xfId="0" applyFont="1" applyBorder="1" applyAlignment="1">
      <alignment vertical="center" shrinkToFit="1"/>
    </xf>
    <xf numFmtId="0" fontId="5" fillId="0" borderId="49" xfId="0" applyFont="1" applyBorder="1" applyAlignment="1">
      <alignment vertical="center"/>
    </xf>
    <xf numFmtId="0" fontId="5" fillId="0" borderId="0" xfId="0" applyNumberFormat="1" applyFont="1" applyFill="1" applyBorder="1" applyAlignment="1">
      <alignment vertical="center" shrinkToFit="1"/>
    </xf>
    <xf numFmtId="183" fontId="4" fillId="0" borderId="0" xfId="0" applyNumberFormat="1" applyFont="1" applyFill="1" applyBorder="1" applyAlignment="1">
      <alignment vertical="center" shrinkToFit="1"/>
    </xf>
    <xf numFmtId="0" fontId="4" fillId="0" borderId="48" xfId="0" applyFont="1" applyBorder="1" applyAlignment="1">
      <alignment horizontal="right" vertical="center"/>
    </xf>
    <xf numFmtId="0" fontId="4" fillId="0" borderId="49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5" fillId="0" borderId="28" xfId="0" applyNumberFormat="1" applyFont="1" applyFill="1" applyBorder="1" applyAlignment="1">
      <alignment shrinkToFit="1"/>
    </xf>
    <xf numFmtId="0" fontId="4" fillId="0" borderId="48" xfId="0" applyFont="1" applyBorder="1" applyAlignment="1">
      <alignment vertic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shrinkToFit="1"/>
    </xf>
    <xf numFmtId="0" fontId="1" fillId="0" borderId="50" xfId="0" applyFont="1" applyBorder="1" applyAlignment="1">
      <alignment vertical="center" shrinkToFit="1"/>
    </xf>
    <xf numFmtId="0" fontId="4" fillId="0" borderId="30" xfId="0" applyFont="1" applyBorder="1" applyAlignment="1">
      <alignment horizontal="center" vertical="center" shrinkToFit="1"/>
    </xf>
    <xf numFmtId="0" fontId="8" fillId="17" borderId="52" xfId="0" applyFont="1" applyFill="1" applyBorder="1" applyAlignment="1">
      <alignment horizontal="center"/>
    </xf>
    <xf numFmtId="0" fontId="8" fillId="17" borderId="53" xfId="0" applyFont="1" applyFill="1" applyBorder="1" applyAlignment="1">
      <alignment horizontal="center"/>
    </xf>
    <xf numFmtId="0" fontId="8" fillId="17" borderId="46" xfId="0" applyFont="1" applyFill="1" applyBorder="1" applyAlignment="1">
      <alignment horizontal="center"/>
    </xf>
    <xf numFmtId="0" fontId="3" fillId="0" borderId="46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4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/>
    </xf>
    <xf numFmtId="0" fontId="16" fillId="0" borderId="52" xfId="0" applyFont="1" applyBorder="1" applyAlignment="1">
      <alignment horizontal="center"/>
    </xf>
    <xf numFmtId="0" fontId="16" fillId="0" borderId="54" xfId="0" applyFont="1" applyBorder="1" applyAlignment="1">
      <alignment horizontal="center"/>
    </xf>
    <xf numFmtId="0" fontId="3" fillId="0" borderId="46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14" xfId="0" applyBorder="1" applyAlignment="1">
      <alignment vertical="center" textRotation="255"/>
    </xf>
    <xf numFmtId="0" fontId="0" fillId="0" borderId="39" xfId="0" applyBorder="1" applyAlignment="1">
      <alignment vertical="center" textRotation="255"/>
    </xf>
    <xf numFmtId="0" fontId="0" fillId="0" borderId="40" xfId="0" applyBorder="1" applyAlignment="1">
      <alignment vertical="center" textRotation="255"/>
    </xf>
    <xf numFmtId="0" fontId="0" fillId="0" borderId="14" xfId="0" applyBorder="1" applyAlignment="1">
      <alignment vertical="center" textRotation="255" shrinkToFit="1"/>
    </xf>
    <xf numFmtId="0" fontId="0" fillId="0" borderId="39" xfId="0" applyBorder="1" applyAlignment="1">
      <alignment vertical="center" textRotation="255" shrinkToFit="1"/>
    </xf>
    <xf numFmtId="0" fontId="0" fillId="0" borderId="40" xfId="0" applyBorder="1" applyAlignment="1">
      <alignment vertical="center" textRotation="255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46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8" fillId="0" borderId="20" xfId="0" applyFont="1" applyBorder="1" applyAlignment="1">
      <alignment horizontal="right"/>
    </xf>
    <xf numFmtId="0" fontId="0" fillId="0" borderId="20" xfId="0" applyBorder="1" applyAlignment="1">
      <alignment horizontal="right"/>
    </xf>
    <xf numFmtId="185" fontId="8" fillId="0" borderId="62" xfId="0" applyNumberFormat="1" applyFont="1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8" fillId="0" borderId="63" xfId="0" applyFont="1" applyBorder="1" applyAlignment="1">
      <alignment horizontal="center" vertical="center"/>
    </xf>
    <xf numFmtId="0" fontId="0" fillId="0" borderId="64" xfId="0" applyBorder="1" applyAlignment="1">
      <alignment/>
    </xf>
    <xf numFmtId="0" fontId="9" fillId="0" borderId="44" xfId="0" applyFont="1" applyBorder="1" applyAlignment="1">
      <alignment horizontal="center" vertical="center" textRotation="255"/>
    </xf>
    <xf numFmtId="0" fontId="9" fillId="0" borderId="44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44" xfId="0" applyBorder="1" applyAlignment="1">
      <alignment horizontal="center" vertical="center" textRotation="255"/>
    </xf>
    <xf numFmtId="0" fontId="8" fillId="17" borderId="54" xfId="0" applyFont="1" applyFill="1" applyBorder="1" applyAlignment="1">
      <alignment horizontal="center"/>
    </xf>
    <xf numFmtId="0" fontId="9" fillId="0" borderId="44" xfId="0" applyFont="1" applyBorder="1" applyAlignment="1">
      <alignment horizontal="center" vertical="center" textRotation="255" shrinkToFit="1"/>
    </xf>
    <xf numFmtId="0" fontId="0" fillId="0" borderId="44" xfId="0" applyBorder="1" applyAlignment="1">
      <alignment horizontal="center" vertical="center"/>
    </xf>
    <xf numFmtId="0" fontId="9" fillId="0" borderId="44" xfId="0" applyFont="1" applyBorder="1" applyAlignment="1">
      <alignment vertical="center" textRotation="255" shrinkToFit="1"/>
    </xf>
    <xf numFmtId="0" fontId="8" fillId="0" borderId="44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shrinkToFit="1"/>
    </xf>
    <xf numFmtId="0" fontId="8" fillId="0" borderId="44" xfId="0" applyFont="1" applyBorder="1" applyAlignment="1">
      <alignment horizontal="center" vertical="center" textRotation="255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textRotation="255" shrinkToFit="1"/>
    </xf>
    <xf numFmtId="0" fontId="0" fillId="0" borderId="69" xfId="0" applyBorder="1" applyAlignment="1">
      <alignment horizontal="center" vertical="center" textRotation="255" shrinkToFit="1"/>
    </xf>
    <xf numFmtId="0" fontId="0" fillId="0" borderId="70" xfId="0" applyBorder="1" applyAlignment="1">
      <alignment horizontal="center" vertical="center" textRotation="255" shrinkToFit="1"/>
    </xf>
    <xf numFmtId="0" fontId="8" fillId="0" borderId="43" xfId="0" applyFont="1" applyBorder="1" applyAlignment="1">
      <alignment horizontal="center" shrinkToFit="1"/>
    </xf>
    <xf numFmtId="0" fontId="8" fillId="0" borderId="44" xfId="0" applyFont="1" applyBorder="1" applyAlignment="1">
      <alignment horizontal="center" shrinkToFit="1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vertical="center" textRotation="255" shrinkToFit="1"/>
    </xf>
    <xf numFmtId="0" fontId="8" fillId="0" borderId="68" xfId="0" applyFont="1" applyBorder="1" applyAlignment="1">
      <alignment horizontal="center" vertical="center" textRotation="255" shrinkToFit="1"/>
    </xf>
    <xf numFmtId="0" fontId="8" fillId="0" borderId="69" xfId="0" applyFont="1" applyBorder="1" applyAlignment="1">
      <alignment horizontal="center" vertical="center" textRotation="255" shrinkToFit="1"/>
    </xf>
    <xf numFmtId="0" fontId="8" fillId="0" borderId="70" xfId="0" applyFont="1" applyBorder="1" applyAlignment="1">
      <alignment horizontal="center" vertical="center" textRotation="255" shrinkToFit="1"/>
    </xf>
    <xf numFmtId="0" fontId="9" fillId="0" borderId="68" xfId="0" applyFont="1" applyBorder="1" applyAlignment="1">
      <alignment horizontal="center" vertical="center" textRotation="255"/>
    </xf>
    <xf numFmtId="0" fontId="0" fillId="0" borderId="69" xfId="0" applyBorder="1" applyAlignment="1">
      <alignment horizontal="center" vertical="center" textRotation="255"/>
    </xf>
    <xf numFmtId="0" fontId="0" fillId="0" borderId="70" xfId="0" applyBorder="1" applyAlignment="1">
      <alignment horizontal="center" vertical="center" textRotation="255"/>
    </xf>
    <xf numFmtId="0" fontId="8" fillId="0" borderId="71" xfId="0" applyFont="1" applyBorder="1" applyAlignment="1">
      <alignment horizontal="center" vertical="center" textRotation="255"/>
    </xf>
    <xf numFmtId="0" fontId="9" fillId="0" borderId="69" xfId="0" applyFont="1" applyBorder="1" applyAlignment="1">
      <alignment horizontal="center" vertical="center" textRotation="255" shrinkToFit="1"/>
    </xf>
    <xf numFmtId="0" fontId="9" fillId="0" borderId="70" xfId="0" applyFont="1" applyBorder="1" applyAlignment="1">
      <alignment horizontal="center" vertical="center" textRotation="255" shrinkToFit="1"/>
    </xf>
    <xf numFmtId="0" fontId="8" fillId="0" borderId="43" xfId="0" applyFont="1" applyBorder="1" applyAlignment="1">
      <alignment horizontal="center" vertical="center" textRotation="255"/>
    </xf>
    <xf numFmtId="0" fontId="9" fillId="0" borderId="68" xfId="0" applyFont="1" applyBorder="1" applyAlignment="1">
      <alignment vertical="center" textRotation="255" shrinkToFit="1"/>
    </xf>
    <xf numFmtId="0" fontId="9" fillId="0" borderId="69" xfId="0" applyFont="1" applyBorder="1" applyAlignment="1">
      <alignment vertical="center" textRotation="255" shrinkToFit="1"/>
    </xf>
    <xf numFmtId="0" fontId="9" fillId="0" borderId="70" xfId="0" applyFont="1" applyBorder="1" applyAlignment="1">
      <alignment vertical="center" textRotation="255" shrinkToFi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31" fillId="0" borderId="28" xfId="0" applyFont="1" applyFill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20">
      <selection activeCell="I37" sqref="I37"/>
    </sheetView>
  </sheetViews>
  <sheetFormatPr defaultColWidth="9.00390625" defaultRowHeight="16.5"/>
  <cols>
    <col min="1" max="1" width="5.00390625" style="18" customWidth="1"/>
    <col min="2" max="2" width="10.00390625" style="18" customWidth="1"/>
    <col min="3" max="3" width="4.375" style="18" customWidth="1"/>
    <col min="4" max="4" width="3.75390625" style="18" customWidth="1"/>
    <col min="5" max="5" width="8.75390625" style="18" customWidth="1"/>
    <col min="6" max="6" width="5.875" style="18" customWidth="1"/>
    <col min="7" max="7" width="3.50390625" style="18" customWidth="1"/>
    <col min="8" max="8" width="9.75390625" style="18" customWidth="1"/>
    <col min="9" max="9" width="5.625" style="18" customWidth="1"/>
    <col min="10" max="10" width="3.125" style="18" customWidth="1"/>
    <col min="11" max="11" width="9.625" style="18" customWidth="1"/>
    <col min="12" max="12" width="4.875" style="18" customWidth="1"/>
    <col min="13" max="13" width="3.375" style="18" customWidth="1"/>
    <col min="14" max="14" width="5.25390625" style="18" customWidth="1"/>
    <col min="15" max="15" width="4.00390625" style="18" customWidth="1"/>
    <col min="16" max="16" width="4.625" style="18" customWidth="1"/>
    <col min="17" max="17" width="5.125" style="18" customWidth="1"/>
    <col min="18" max="16384" width="9.00390625" style="18" customWidth="1"/>
  </cols>
  <sheetData>
    <row r="1" spans="1:14" ht="17.25" thickBot="1">
      <c r="A1" s="17" t="s">
        <v>240</v>
      </c>
      <c r="N1" s="18" t="s">
        <v>150</v>
      </c>
    </row>
    <row r="2" spans="1:17" s="21" customFormat="1" ht="17.25" thickTop="1">
      <c r="A2" s="19" t="s">
        <v>0</v>
      </c>
      <c r="B2" s="188" t="s">
        <v>1</v>
      </c>
      <c r="C2" s="189"/>
      <c r="D2" s="190"/>
      <c r="E2" s="188" t="s">
        <v>2</v>
      </c>
      <c r="F2" s="189"/>
      <c r="G2" s="190"/>
      <c r="H2" s="188" t="s">
        <v>3</v>
      </c>
      <c r="I2" s="189"/>
      <c r="J2" s="190"/>
      <c r="K2" s="188" t="s">
        <v>4</v>
      </c>
      <c r="L2" s="189"/>
      <c r="M2" s="190"/>
      <c r="N2" s="188" t="s">
        <v>5</v>
      </c>
      <c r="O2" s="189"/>
      <c r="P2" s="190"/>
      <c r="Q2" s="20" t="s">
        <v>6</v>
      </c>
    </row>
    <row r="3" spans="1:17" ht="16.5">
      <c r="A3" s="22" t="s">
        <v>141</v>
      </c>
      <c r="B3" s="194" t="s">
        <v>168</v>
      </c>
      <c r="C3" s="195"/>
      <c r="D3" s="196"/>
      <c r="E3" s="179" t="s">
        <v>172</v>
      </c>
      <c r="F3" s="180"/>
      <c r="G3" s="181"/>
      <c r="H3" s="182" t="s">
        <v>243</v>
      </c>
      <c r="I3" s="183"/>
      <c r="J3" s="184"/>
      <c r="K3" s="182" t="s">
        <v>193</v>
      </c>
      <c r="L3" s="183"/>
      <c r="M3" s="184"/>
      <c r="N3" s="185"/>
      <c r="O3" s="186"/>
      <c r="P3" s="187"/>
      <c r="Q3" s="23"/>
    </row>
    <row r="4" spans="1:17" ht="19.5">
      <c r="A4" s="24" t="s">
        <v>155</v>
      </c>
      <c r="B4" s="25" t="s">
        <v>169</v>
      </c>
      <c r="C4" s="165" t="s">
        <v>170</v>
      </c>
      <c r="D4" s="27" t="s">
        <v>171</v>
      </c>
      <c r="E4" s="166" t="s">
        <v>146</v>
      </c>
      <c r="F4" s="167">
        <v>5</v>
      </c>
      <c r="G4" s="168" t="s">
        <v>57</v>
      </c>
      <c r="H4" s="156" t="s">
        <v>244</v>
      </c>
      <c r="I4" s="157">
        <v>7</v>
      </c>
      <c r="J4" s="158" t="s">
        <v>245</v>
      </c>
      <c r="K4" s="54" t="s">
        <v>189</v>
      </c>
      <c r="L4" s="157">
        <v>5</v>
      </c>
      <c r="M4" s="158" t="s">
        <v>57</v>
      </c>
      <c r="N4" s="25" t="s">
        <v>8</v>
      </c>
      <c r="O4" s="26"/>
      <c r="P4" s="27" t="s">
        <v>9</v>
      </c>
      <c r="Q4" s="28"/>
    </row>
    <row r="5" spans="1:17" ht="19.5">
      <c r="A5" s="24" t="s">
        <v>10</v>
      </c>
      <c r="B5" s="25" t="s">
        <v>56</v>
      </c>
      <c r="C5" s="144"/>
      <c r="D5" s="27"/>
      <c r="E5" s="169" t="s">
        <v>173</v>
      </c>
      <c r="F5" s="26">
        <v>3</v>
      </c>
      <c r="G5" s="27" t="s">
        <v>57</v>
      </c>
      <c r="H5" s="159" t="s">
        <v>246</v>
      </c>
      <c r="I5" s="52">
        <v>0.6</v>
      </c>
      <c r="J5" s="27" t="s">
        <v>7</v>
      </c>
      <c r="K5" s="54" t="s">
        <v>61</v>
      </c>
      <c r="L5" s="52">
        <v>0.6</v>
      </c>
      <c r="M5" s="55" t="s">
        <v>57</v>
      </c>
      <c r="N5" s="25" t="s">
        <v>11</v>
      </c>
      <c r="O5" s="26"/>
      <c r="P5" s="27" t="s">
        <v>9</v>
      </c>
      <c r="Q5" s="28"/>
    </row>
    <row r="6" spans="1:17" ht="19.5">
      <c r="A6" s="24" t="s">
        <v>12</v>
      </c>
      <c r="B6" s="25" t="s">
        <v>131</v>
      </c>
      <c r="C6" s="144"/>
      <c r="D6" s="27"/>
      <c r="E6" s="26" t="s">
        <v>131</v>
      </c>
      <c r="F6" s="26"/>
      <c r="G6" s="27"/>
      <c r="H6" s="29" t="s">
        <v>247</v>
      </c>
      <c r="I6" s="52" t="s">
        <v>248</v>
      </c>
      <c r="J6" s="133" t="s">
        <v>249</v>
      </c>
      <c r="K6" s="54" t="s">
        <v>194</v>
      </c>
      <c r="L6" s="52">
        <v>0.6</v>
      </c>
      <c r="M6" s="55" t="s">
        <v>57</v>
      </c>
      <c r="N6" s="25" t="s">
        <v>13</v>
      </c>
      <c r="O6" s="26"/>
      <c r="P6" s="27" t="s">
        <v>9</v>
      </c>
      <c r="Q6" s="28"/>
    </row>
    <row r="7" spans="1:17" ht="19.5">
      <c r="A7" s="24" t="s">
        <v>14</v>
      </c>
      <c r="B7" s="25"/>
      <c r="C7" s="144"/>
      <c r="D7" s="27"/>
      <c r="E7" s="169"/>
      <c r="F7" s="26"/>
      <c r="G7" s="27"/>
      <c r="H7" s="29" t="s">
        <v>250</v>
      </c>
      <c r="I7" s="52">
        <v>0.6</v>
      </c>
      <c r="J7" s="133" t="s">
        <v>245</v>
      </c>
      <c r="K7" s="29" t="s">
        <v>192</v>
      </c>
      <c r="L7" s="26">
        <v>0.1</v>
      </c>
      <c r="M7" s="27" t="s">
        <v>57</v>
      </c>
      <c r="N7" s="25" t="s">
        <v>15</v>
      </c>
      <c r="O7" s="26"/>
      <c r="P7" s="27" t="s">
        <v>16</v>
      </c>
      <c r="Q7" s="28"/>
    </row>
    <row r="8" spans="1:17" ht="19.5">
      <c r="A8" s="53">
        <v>91</v>
      </c>
      <c r="B8" s="25"/>
      <c r="C8" s="115"/>
      <c r="D8" s="50"/>
      <c r="E8" s="127"/>
      <c r="F8" s="26"/>
      <c r="G8" s="27"/>
      <c r="H8" s="25" t="s">
        <v>251</v>
      </c>
      <c r="I8" s="18">
        <v>0.6</v>
      </c>
      <c r="J8" s="27" t="s">
        <v>245</v>
      </c>
      <c r="K8" s="58"/>
      <c r="L8" s="56"/>
      <c r="M8" s="133"/>
      <c r="N8" s="29"/>
      <c r="O8" s="26"/>
      <c r="P8" s="27"/>
      <c r="Q8" s="28"/>
    </row>
    <row r="9" spans="1:17" ht="19.5">
      <c r="A9" s="174" t="s">
        <v>223</v>
      </c>
      <c r="B9" s="29"/>
      <c r="C9" s="114"/>
      <c r="D9" s="50"/>
      <c r="E9" s="29"/>
      <c r="F9" s="26"/>
      <c r="G9" s="27"/>
      <c r="H9" s="30" t="s">
        <v>252</v>
      </c>
      <c r="I9" s="31">
        <v>1</v>
      </c>
      <c r="J9" s="32" t="s">
        <v>245</v>
      </c>
      <c r="K9" s="129"/>
      <c r="L9" s="130"/>
      <c r="M9" s="131"/>
      <c r="N9" s="30"/>
      <c r="O9" s="31"/>
      <c r="P9" s="32"/>
      <c r="Q9" s="33"/>
    </row>
    <row r="10" spans="1:17" ht="16.5">
      <c r="A10" s="22" t="s">
        <v>141</v>
      </c>
      <c r="B10" s="191" t="s">
        <v>166</v>
      </c>
      <c r="C10" s="192"/>
      <c r="D10" s="193"/>
      <c r="E10" s="191" t="s">
        <v>177</v>
      </c>
      <c r="F10" s="192"/>
      <c r="G10" s="193"/>
      <c r="H10" s="182" t="s">
        <v>253</v>
      </c>
      <c r="I10" s="183"/>
      <c r="J10" s="184"/>
      <c r="K10" s="197" t="s">
        <v>196</v>
      </c>
      <c r="L10" s="198"/>
      <c r="M10" s="199"/>
      <c r="N10" s="185"/>
      <c r="O10" s="186"/>
      <c r="P10" s="187"/>
      <c r="Q10" s="23"/>
    </row>
    <row r="11" spans="1:17" ht="19.5">
      <c r="A11" s="24" t="s">
        <v>156</v>
      </c>
      <c r="B11" s="25" t="s">
        <v>163</v>
      </c>
      <c r="C11" s="169">
        <v>6</v>
      </c>
      <c r="D11" s="27" t="s">
        <v>57</v>
      </c>
      <c r="E11" s="54" t="s">
        <v>184</v>
      </c>
      <c r="F11" s="157">
        <v>3</v>
      </c>
      <c r="G11" s="158" t="s">
        <v>57</v>
      </c>
      <c r="H11" s="156" t="s">
        <v>204</v>
      </c>
      <c r="I11" s="157">
        <v>7</v>
      </c>
      <c r="J11" s="158" t="s">
        <v>205</v>
      </c>
      <c r="K11" s="170" t="s">
        <v>195</v>
      </c>
      <c r="L11" s="171">
        <v>0.5</v>
      </c>
      <c r="M11" s="27" t="s">
        <v>119</v>
      </c>
      <c r="N11" s="25" t="s">
        <v>8</v>
      </c>
      <c r="O11" s="26"/>
      <c r="P11" s="27" t="s">
        <v>9</v>
      </c>
      <c r="Q11" s="175" t="s">
        <v>235</v>
      </c>
    </row>
    <row r="12" spans="1:17" ht="19.5">
      <c r="A12" s="24" t="s">
        <v>10</v>
      </c>
      <c r="B12" s="25" t="s">
        <v>167</v>
      </c>
      <c r="C12" s="26">
        <v>2</v>
      </c>
      <c r="D12" s="27" t="s">
        <v>57</v>
      </c>
      <c r="E12" s="54" t="s">
        <v>185</v>
      </c>
      <c r="F12" s="52">
        <v>3</v>
      </c>
      <c r="G12" s="55" t="s">
        <v>57</v>
      </c>
      <c r="H12" s="29" t="s">
        <v>206</v>
      </c>
      <c r="I12" s="52"/>
      <c r="J12" s="133"/>
      <c r="K12" s="25" t="s">
        <v>146</v>
      </c>
      <c r="L12" s="172">
        <v>1.5</v>
      </c>
      <c r="M12" s="27" t="s">
        <v>57</v>
      </c>
      <c r="N12" s="25" t="s">
        <v>11</v>
      </c>
      <c r="O12" s="26"/>
      <c r="P12" s="27" t="s">
        <v>9</v>
      </c>
      <c r="Q12" s="122"/>
    </row>
    <row r="13" spans="1:17" ht="19.5">
      <c r="A13" s="24" t="s">
        <v>12</v>
      </c>
      <c r="B13" s="25" t="s">
        <v>164</v>
      </c>
      <c r="C13" s="26">
        <v>0.1</v>
      </c>
      <c r="D13" s="27" t="s">
        <v>57</v>
      </c>
      <c r="E13" s="127" t="s">
        <v>186</v>
      </c>
      <c r="F13" s="52">
        <v>1</v>
      </c>
      <c r="G13" s="55" t="s">
        <v>57</v>
      </c>
      <c r="H13" s="29"/>
      <c r="I13" s="52"/>
      <c r="J13" s="133"/>
      <c r="K13" s="25" t="s">
        <v>131</v>
      </c>
      <c r="L13" s="26"/>
      <c r="M13" s="27"/>
      <c r="N13" s="25" t="s">
        <v>13</v>
      </c>
      <c r="O13" s="26"/>
      <c r="P13" s="27" t="s">
        <v>9</v>
      </c>
      <c r="Q13" s="122"/>
    </row>
    <row r="14" spans="1:17" ht="19.5">
      <c r="A14" s="24" t="s">
        <v>17</v>
      </c>
      <c r="B14" s="25" t="s">
        <v>165</v>
      </c>
      <c r="C14" s="26">
        <v>0.1</v>
      </c>
      <c r="D14" s="27" t="s">
        <v>57</v>
      </c>
      <c r="E14" s="25" t="s">
        <v>187</v>
      </c>
      <c r="F14" s="52">
        <v>0.06</v>
      </c>
      <c r="G14" s="55" t="s">
        <v>57</v>
      </c>
      <c r="H14" s="54"/>
      <c r="I14" s="52"/>
      <c r="J14" s="133"/>
      <c r="K14" s="25"/>
      <c r="L14" s="48"/>
      <c r="M14" s="27"/>
      <c r="N14" s="25" t="s">
        <v>15</v>
      </c>
      <c r="O14" s="26"/>
      <c r="P14" s="27" t="s">
        <v>16</v>
      </c>
      <c r="Q14" s="122"/>
    </row>
    <row r="15" spans="1:17" ht="19.5">
      <c r="A15" s="53">
        <v>92</v>
      </c>
      <c r="B15" s="29"/>
      <c r="C15" s="52"/>
      <c r="D15" s="27"/>
      <c r="E15" s="25" t="s">
        <v>188</v>
      </c>
      <c r="F15" s="52">
        <v>0.1</v>
      </c>
      <c r="G15" s="55" t="s">
        <v>57</v>
      </c>
      <c r="H15" s="138"/>
      <c r="I15" s="115"/>
      <c r="J15" s="50"/>
      <c r="K15" s="140"/>
      <c r="L15" s="143"/>
      <c r="M15" s="141"/>
      <c r="N15" s="29"/>
      <c r="O15" s="26"/>
      <c r="P15" s="27"/>
      <c r="Q15" s="28"/>
    </row>
    <row r="16" spans="1:17" ht="19.5">
      <c r="A16" s="116" t="s">
        <v>203</v>
      </c>
      <c r="B16" s="59"/>
      <c r="C16" s="52"/>
      <c r="D16" s="55"/>
      <c r="E16" s="152"/>
      <c r="F16" s="150"/>
      <c r="G16" s="151"/>
      <c r="H16" s="139"/>
      <c r="I16" s="115"/>
      <c r="J16" s="50"/>
      <c r="K16" s="58"/>
      <c r="L16" s="115"/>
      <c r="M16" s="50"/>
      <c r="N16" s="29"/>
      <c r="O16" s="26"/>
      <c r="P16" s="27"/>
      <c r="Q16" s="28"/>
    </row>
    <row r="17" spans="1:17" ht="18" customHeight="1">
      <c r="A17" s="51" t="s">
        <v>141</v>
      </c>
      <c r="B17" s="179" t="s">
        <v>236</v>
      </c>
      <c r="C17" s="180"/>
      <c r="D17" s="180"/>
      <c r="E17" s="180"/>
      <c r="F17" s="180"/>
      <c r="G17" s="180"/>
      <c r="H17" s="179" t="s">
        <v>207</v>
      </c>
      <c r="I17" s="180"/>
      <c r="J17" s="181"/>
      <c r="K17" s="182" t="s">
        <v>262</v>
      </c>
      <c r="L17" s="183"/>
      <c r="M17" s="184"/>
      <c r="N17" s="186"/>
      <c r="O17" s="186"/>
      <c r="P17" s="187"/>
      <c r="Q17" s="23"/>
    </row>
    <row r="18" spans="1:17" ht="19.5">
      <c r="A18" s="24" t="s">
        <v>157</v>
      </c>
      <c r="B18" s="162" t="s">
        <v>190</v>
      </c>
      <c r="C18" s="163">
        <v>1.5</v>
      </c>
      <c r="D18" s="164" t="s">
        <v>57</v>
      </c>
      <c r="E18" s="159" t="s">
        <v>147</v>
      </c>
      <c r="F18" s="114">
        <v>0.1</v>
      </c>
      <c r="G18" s="50" t="s">
        <v>57</v>
      </c>
      <c r="H18" s="160" t="s">
        <v>208</v>
      </c>
      <c r="I18" s="115" t="s">
        <v>264</v>
      </c>
      <c r="J18" s="50" t="s">
        <v>209</v>
      </c>
      <c r="K18" s="156" t="s">
        <v>263</v>
      </c>
      <c r="L18" s="157">
        <v>7</v>
      </c>
      <c r="M18" s="158" t="s">
        <v>57</v>
      </c>
      <c r="N18" s="25" t="s">
        <v>8</v>
      </c>
      <c r="O18" s="26"/>
      <c r="P18" s="27" t="s">
        <v>9</v>
      </c>
      <c r="Q18" s="28"/>
    </row>
    <row r="19" spans="1:17" ht="19.5">
      <c r="A19" s="24" t="s">
        <v>10</v>
      </c>
      <c r="B19" s="145" t="s">
        <v>174</v>
      </c>
      <c r="C19" s="159">
        <v>5</v>
      </c>
      <c r="D19" s="50" t="s">
        <v>57</v>
      </c>
      <c r="E19" s="159" t="s">
        <v>254</v>
      </c>
      <c r="F19" s="114">
        <v>1</v>
      </c>
      <c r="G19" s="50" t="s">
        <v>148</v>
      </c>
      <c r="H19" s="25"/>
      <c r="I19" s="114"/>
      <c r="J19" s="50"/>
      <c r="K19" s="159" t="s">
        <v>61</v>
      </c>
      <c r="L19" s="52">
        <v>0.6</v>
      </c>
      <c r="M19" s="27" t="s">
        <v>7</v>
      </c>
      <c r="N19" s="25" t="s">
        <v>11</v>
      </c>
      <c r="O19" s="26"/>
      <c r="P19" s="27" t="s">
        <v>9</v>
      </c>
      <c r="Q19" s="122" t="s">
        <v>122</v>
      </c>
    </row>
    <row r="20" spans="1:17" ht="19.5">
      <c r="A20" s="24" t="s">
        <v>12</v>
      </c>
      <c r="B20" s="145" t="s">
        <v>191</v>
      </c>
      <c r="C20" s="114">
        <v>0.6</v>
      </c>
      <c r="D20" s="50" t="s">
        <v>57</v>
      </c>
      <c r="E20" s="159" t="s">
        <v>255</v>
      </c>
      <c r="F20" s="56">
        <v>2</v>
      </c>
      <c r="G20" s="50" t="s">
        <v>57</v>
      </c>
      <c r="H20" s="29"/>
      <c r="I20" s="59"/>
      <c r="J20" s="55"/>
      <c r="K20" s="134"/>
      <c r="N20" s="25" t="s">
        <v>13</v>
      </c>
      <c r="O20" s="26"/>
      <c r="P20" s="27" t="s">
        <v>9</v>
      </c>
      <c r="Q20" s="122" t="s">
        <v>123</v>
      </c>
    </row>
    <row r="21" spans="1:17" ht="19.5">
      <c r="A21" s="24" t="s">
        <v>18</v>
      </c>
      <c r="B21" s="145" t="s">
        <v>149</v>
      </c>
      <c r="C21" s="114">
        <v>0.5</v>
      </c>
      <c r="D21" s="50" t="s">
        <v>57</v>
      </c>
      <c r="E21" s="159" t="s">
        <v>256</v>
      </c>
      <c r="F21" s="56">
        <v>1</v>
      </c>
      <c r="G21" s="50" t="s">
        <v>136</v>
      </c>
      <c r="H21" s="26" t="s">
        <v>210</v>
      </c>
      <c r="I21" s="26">
        <v>1</v>
      </c>
      <c r="J21" s="27" t="s">
        <v>211</v>
      </c>
      <c r="K21" s="54"/>
      <c r="L21" s="52"/>
      <c r="M21" s="55"/>
      <c r="N21" s="25" t="s">
        <v>15</v>
      </c>
      <c r="O21" s="26"/>
      <c r="P21" s="27" t="s">
        <v>16</v>
      </c>
      <c r="Q21" s="122" t="s">
        <v>124</v>
      </c>
    </row>
    <row r="22" spans="1:17" ht="19.5">
      <c r="A22" s="24"/>
      <c r="B22" s="145" t="s">
        <v>146</v>
      </c>
      <c r="C22" s="114">
        <v>1.2</v>
      </c>
      <c r="D22" s="50" t="s">
        <v>57</v>
      </c>
      <c r="E22" s="56"/>
      <c r="F22" s="165"/>
      <c r="G22" s="50"/>
      <c r="H22" s="54"/>
      <c r="I22" s="52"/>
      <c r="J22" s="55"/>
      <c r="K22" s="58" t="s">
        <v>257</v>
      </c>
      <c r="L22" s="56">
        <v>0.8</v>
      </c>
      <c r="M22" s="133" t="s">
        <v>57</v>
      </c>
      <c r="N22" s="29"/>
      <c r="O22" s="26"/>
      <c r="P22" s="27"/>
      <c r="Q22" s="132" t="s">
        <v>129</v>
      </c>
    </row>
    <row r="23" spans="1:17" ht="19.5">
      <c r="A23" s="24"/>
      <c r="B23" s="154"/>
      <c r="C23" s="155"/>
      <c r="D23" s="146"/>
      <c r="E23" s="153"/>
      <c r="F23" s="147"/>
      <c r="G23" s="149"/>
      <c r="H23" s="25"/>
      <c r="I23" s="56"/>
      <c r="J23" s="27"/>
      <c r="K23" s="58" t="s">
        <v>258</v>
      </c>
      <c r="L23" s="114">
        <v>0.6</v>
      </c>
      <c r="M23" s="50" t="s">
        <v>57</v>
      </c>
      <c r="N23" s="29"/>
      <c r="O23" s="26"/>
      <c r="P23" s="27"/>
      <c r="Q23" s="28" t="s">
        <v>143</v>
      </c>
    </row>
    <row r="24" spans="1:17" ht="19.5">
      <c r="A24" s="53">
        <v>95</v>
      </c>
      <c r="C24" s="26"/>
      <c r="D24" s="27"/>
      <c r="E24" s="29"/>
      <c r="F24" s="26"/>
      <c r="G24" s="27"/>
      <c r="H24" s="26"/>
      <c r="I24" s="26"/>
      <c r="J24" s="26"/>
      <c r="K24" s="145" t="s">
        <v>259</v>
      </c>
      <c r="L24" s="48">
        <v>0.6</v>
      </c>
      <c r="M24" s="128" t="s">
        <v>57</v>
      </c>
      <c r="N24" s="29"/>
      <c r="O24" s="26"/>
      <c r="P24" s="27"/>
      <c r="Q24" s="28" t="s">
        <v>136</v>
      </c>
    </row>
    <row r="25" spans="1:20" ht="16.5">
      <c r="A25" s="22" t="s">
        <v>141</v>
      </c>
      <c r="B25" s="191" t="s">
        <v>237</v>
      </c>
      <c r="C25" s="192"/>
      <c r="D25" s="193"/>
      <c r="E25" s="191" t="s">
        <v>175</v>
      </c>
      <c r="F25" s="192"/>
      <c r="G25" s="193"/>
      <c r="H25" s="182" t="s">
        <v>260</v>
      </c>
      <c r="I25" s="183"/>
      <c r="J25" s="183"/>
      <c r="K25" s="182" t="s">
        <v>238</v>
      </c>
      <c r="L25" s="183"/>
      <c r="M25" s="184"/>
      <c r="N25" s="185"/>
      <c r="O25" s="186"/>
      <c r="P25" s="187"/>
      <c r="Q25" s="23"/>
      <c r="S25" s="49"/>
      <c r="T25" s="18" t="s">
        <v>138</v>
      </c>
    </row>
    <row r="26" spans="1:17" ht="19.5">
      <c r="A26" s="24" t="s">
        <v>158</v>
      </c>
      <c r="B26" s="145" t="s">
        <v>261</v>
      </c>
      <c r="C26" s="159" t="s">
        <v>265</v>
      </c>
      <c r="D26" s="114" t="s">
        <v>134</v>
      </c>
      <c r="E26" s="127" t="s">
        <v>181</v>
      </c>
      <c r="F26" s="173">
        <v>6</v>
      </c>
      <c r="G26" s="50" t="s">
        <v>57</v>
      </c>
      <c r="H26" s="156" t="s">
        <v>144</v>
      </c>
      <c r="I26" s="157">
        <v>6</v>
      </c>
      <c r="J26" s="157" t="s">
        <v>57</v>
      </c>
      <c r="K26" s="54" t="s">
        <v>257</v>
      </c>
      <c r="L26" s="157"/>
      <c r="M26" s="158"/>
      <c r="N26" s="25" t="s">
        <v>8</v>
      </c>
      <c r="O26" s="26"/>
      <c r="P26" s="27" t="s">
        <v>9</v>
      </c>
      <c r="Q26" s="28"/>
    </row>
    <row r="27" spans="1:17" ht="19.5">
      <c r="A27" s="24" t="s">
        <v>10</v>
      </c>
      <c r="B27" s="145"/>
      <c r="C27" s="114"/>
      <c r="D27" s="114"/>
      <c r="E27" s="25" t="s">
        <v>61</v>
      </c>
      <c r="F27" s="144">
        <v>0.6</v>
      </c>
      <c r="G27" s="50" t="s">
        <v>57</v>
      </c>
      <c r="H27" s="29" t="s">
        <v>145</v>
      </c>
      <c r="I27" s="52">
        <v>0.3</v>
      </c>
      <c r="J27" s="27" t="s">
        <v>7</v>
      </c>
      <c r="K27" s="54" t="s">
        <v>258</v>
      </c>
      <c r="L27" s="52"/>
      <c r="M27" s="55"/>
      <c r="N27" s="25" t="s">
        <v>11</v>
      </c>
      <c r="O27" s="26"/>
      <c r="P27" s="27" t="s">
        <v>9</v>
      </c>
      <c r="Q27" s="28"/>
    </row>
    <row r="28" spans="1:17" ht="19.5">
      <c r="A28" s="24" t="s">
        <v>12</v>
      </c>
      <c r="B28" s="60"/>
      <c r="C28" s="52"/>
      <c r="D28" s="133"/>
      <c r="E28" s="25" t="s">
        <v>182</v>
      </c>
      <c r="F28" s="159">
        <v>0.3</v>
      </c>
      <c r="G28" s="50" t="s">
        <v>57</v>
      </c>
      <c r="H28" s="25" t="s">
        <v>61</v>
      </c>
      <c r="I28" s="59">
        <v>0.3</v>
      </c>
      <c r="J28" s="27" t="s">
        <v>7</v>
      </c>
      <c r="K28" s="25" t="s">
        <v>259</v>
      </c>
      <c r="L28" s="26"/>
      <c r="M28" s="27"/>
      <c r="N28" s="25" t="s">
        <v>13</v>
      </c>
      <c r="O28" s="26"/>
      <c r="P28" s="27" t="s">
        <v>9</v>
      </c>
      <c r="Q28" s="28"/>
    </row>
    <row r="29" spans="1:17" ht="19.5">
      <c r="A29" s="24" t="s">
        <v>19</v>
      </c>
      <c r="B29" s="54"/>
      <c r="C29" s="62"/>
      <c r="D29" s="61"/>
      <c r="E29" s="127" t="s">
        <v>164</v>
      </c>
      <c r="F29" s="114">
        <v>0.1</v>
      </c>
      <c r="G29" s="50" t="s">
        <v>57</v>
      </c>
      <c r="H29" s="29"/>
      <c r="I29" s="52"/>
      <c r="J29" s="55"/>
      <c r="K29" s="54" t="s">
        <v>241</v>
      </c>
      <c r="L29" s="52">
        <v>3</v>
      </c>
      <c r="M29" s="55" t="s">
        <v>242</v>
      </c>
      <c r="N29" s="25" t="s">
        <v>15</v>
      </c>
      <c r="O29" s="26"/>
      <c r="P29" s="27" t="s">
        <v>16</v>
      </c>
      <c r="Q29" s="28"/>
    </row>
    <row r="30" spans="1:17" ht="19.5">
      <c r="A30" s="53">
        <v>96</v>
      </c>
      <c r="B30" s="25"/>
      <c r="C30" s="26"/>
      <c r="D30" s="27"/>
      <c r="E30" s="127" t="s">
        <v>183</v>
      </c>
      <c r="F30" s="114">
        <v>1</v>
      </c>
      <c r="G30" s="50" t="s">
        <v>148</v>
      </c>
      <c r="H30" s="29"/>
      <c r="I30" s="26"/>
      <c r="J30" s="27"/>
      <c r="K30" s="142"/>
      <c r="L30" s="142"/>
      <c r="M30" s="142"/>
      <c r="N30" s="29"/>
      <c r="O30" s="26"/>
      <c r="P30" s="27"/>
      <c r="Q30" s="28"/>
    </row>
    <row r="31" spans="1:17" ht="19.5">
      <c r="A31" s="116" t="s">
        <v>112</v>
      </c>
      <c r="B31" s="57"/>
      <c r="C31" s="52"/>
      <c r="D31" s="55"/>
      <c r="E31" s="29"/>
      <c r="F31" s="114"/>
      <c r="G31" s="50"/>
      <c r="H31" s="126" t="s">
        <v>139</v>
      </c>
      <c r="I31" s="121">
        <v>0.6</v>
      </c>
      <c r="J31" s="137" t="s">
        <v>57</v>
      </c>
      <c r="K31" s="134"/>
      <c r="L31" s="26"/>
      <c r="M31" s="27"/>
      <c r="N31" s="30"/>
      <c r="O31" s="31"/>
      <c r="P31" s="32"/>
      <c r="Q31" s="33"/>
    </row>
    <row r="32" spans="1:17" ht="16.5">
      <c r="A32" s="22" t="s">
        <v>142</v>
      </c>
      <c r="B32" s="179" t="s">
        <v>160</v>
      </c>
      <c r="C32" s="180"/>
      <c r="D32" s="181"/>
      <c r="E32" s="182" t="s">
        <v>176</v>
      </c>
      <c r="F32" s="183"/>
      <c r="G32" s="184"/>
      <c r="H32" s="182" t="s">
        <v>239</v>
      </c>
      <c r="I32" s="183"/>
      <c r="J32" s="184"/>
      <c r="K32" s="182" t="s">
        <v>197</v>
      </c>
      <c r="L32" s="183"/>
      <c r="M32" s="184"/>
      <c r="N32" s="185"/>
      <c r="O32" s="186"/>
      <c r="P32" s="187"/>
      <c r="Q32" s="23"/>
    </row>
    <row r="33" spans="1:17" ht="19.5">
      <c r="A33" s="24" t="s">
        <v>159</v>
      </c>
      <c r="B33" s="161" t="s">
        <v>161</v>
      </c>
      <c r="C33" s="159">
        <v>5</v>
      </c>
      <c r="D33" s="50" t="s">
        <v>57</v>
      </c>
      <c r="E33" s="54" t="s">
        <v>178</v>
      </c>
      <c r="F33" s="157">
        <v>2.5</v>
      </c>
      <c r="G33" s="158" t="s">
        <v>57</v>
      </c>
      <c r="H33" s="156" t="s">
        <v>174</v>
      </c>
      <c r="I33" s="157">
        <v>7</v>
      </c>
      <c r="J33" s="158" t="s">
        <v>57</v>
      </c>
      <c r="K33" s="54" t="s">
        <v>198</v>
      </c>
      <c r="L33" s="157">
        <v>3</v>
      </c>
      <c r="M33" s="158" t="s">
        <v>57</v>
      </c>
      <c r="N33" s="25" t="s">
        <v>8</v>
      </c>
      <c r="O33" s="26"/>
      <c r="P33" s="27" t="s">
        <v>9</v>
      </c>
      <c r="Q33" s="28"/>
    </row>
    <row r="34" spans="1:17" ht="19.5">
      <c r="A34" s="24" t="s">
        <v>10</v>
      </c>
      <c r="B34" s="145" t="s">
        <v>162</v>
      </c>
      <c r="C34" s="144">
        <v>1</v>
      </c>
      <c r="D34" s="50" t="s">
        <v>57</v>
      </c>
      <c r="E34" s="54" t="s">
        <v>179</v>
      </c>
      <c r="F34" s="52">
        <v>2</v>
      </c>
      <c r="G34" s="55" t="s">
        <v>57</v>
      </c>
      <c r="H34" s="159" t="s">
        <v>61</v>
      </c>
      <c r="I34" s="52">
        <v>0.6</v>
      </c>
      <c r="J34" s="27" t="s">
        <v>7</v>
      </c>
      <c r="K34" s="54" t="s">
        <v>199</v>
      </c>
      <c r="L34" s="52">
        <v>2</v>
      </c>
      <c r="M34" s="55" t="s">
        <v>57</v>
      </c>
      <c r="N34" s="25" t="s">
        <v>11</v>
      </c>
      <c r="O34" s="26"/>
      <c r="P34" s="27" t="s">
        <v>9</v>
      </c>
      <c r="Q34" s="28"/>
    </row>
    <row r="35" spans="1:17" ht="19.5">
      <c r="A35" s="24" t="s">
        <v>12</v>
      </c>
      <c r="B35" s="29" t="s">
        <v>56</v>
      </c>
      <c r="C35" s="26"/>
      <c r="D35" s="50"/>
      <c r="E35" s="127" t="s">
        <v>61</v>
      </c>
      <c r="F35" s="52">
        <v>1</v>
      </c>
      <c r="G35" s="55" t="s">
        <v>57</v>
      </c>
      <c r="H35" s="29" t="s">
        <v>266</v>
      </c>
      <c r="I35" s="59">
        <v>0.3</v>
      </c>
      <c r="J35" s="55" t="s">
        <v>268</v>
      </c>
      <c r="K35" s="127" t="s">
        <v>200</v>
      </c>
      <c r="L35" s="52">
        <v>1</v>
      </c>
      <c r="M35" s="55" t="s">
        <v>57</v>
      </c>
      <c r="N35" s="25" t="s">
        <v>13</v>
      </c>
      <c r="O35" s="26"/>
      <c r="P35" s="27" t="s">
        <v>9</v>
      </c>
      <c r="Q35" s="28"/>
    </row>
    <row r="36" spans="1:17" ht="19.5">
      <c r="A36" s="24" t="s">
        <v>60</v>
      </c>
      <c r="B36" s="145"/>
      <c r="C36" s="144"/>
      <c r="D36" s="114"/>
      <c r="E36" s="25" t="s">
        <v>180</v>
      </c>
      <c r="F36" s="52">
        <v>0.3</v>
      </c>
      <c r="G36" s="55" t="s">
        <v>57</v>
      </c>
      <c r="H36" s="29" t="s">
        <v>267</v>
      </c>
      <c r="I36" s="52">
        <v>0.6</v>
      </c>
      <c r="J36" s="55" t="s">
        <v>268</v>
      </c>
      <c r="K36" s="25" t="s">
        <v>131</v>
      </c>
      <c r="L36" s="52"/>
      <c r="M36" s="55"/>
      <c r="N36" s="25" t="s">
        <v>15</v>
      </c>
      <c r="O36" s="26"/>
      <c r="P36" s="27" t="s">
        <v>16</v>
      </c>
      <c r="Q36" s="28"/>
    </row>
    <row r="37" spans="1:17" ht="19.5">
      <c r="A37" s="53">
        <v>91</v>
      </c>
      <c r="B37" s="29"/>
      <c r="C37" s="26"/>
      <c r="D37" s="50"/>
      <c r="E37" s="25" t="s">
        <v>131</v>
      </c>
      <c r="F37" s="52"/>
      <c r="G37" s="55"/>
      <c r="H37" s="262" t="s">
        <v>269</v>
      </c>
      <c r="I37" s="52" t="s">
        <v>138</v>
      </c>
      <c r="J37" s="55"/>
      <c r="K37" s="148"/>
      <c r="L37" s="150"/>
      <c r="M37" s="151"/>
      <c r="N37" s="25"/>
      <c r="O37" s="26"/>
      <c r="P37" s="27"/>
      <c r="Q37" s="28"/>
    </row>
    <row r="38" spans="1:17" ht="17.25" thickBot="1">
      <c r="A38" s="135" t="s">
        <v>137</v>
      </c>
      <c r="B38" s="34"/>
      <c r="C38" s="35"/>
      <c r="D38" s="36"/>
      <c r="E38" s="35"/>
      <c r="F38" s="35"/>
      <c r="G38" s="35"/>
      <c r="H38" s="34" t="s">
        <v>224</v>
      </c>
      <c r="I38" s="35">
        <v>1</v>
      </c>
      <c r="J38" s="36" t="s">
        <v>215</v>
      </c>
      <c r="K38" s="136"/>
      <c r="L38" s="35"/>
      <c r="M38" s="36"/>
      <c r="N38" s="136"/>
      <c r="O38" s="35"/>
      <c r="P38" s="36"/>
      <c r="Q38" s="37"/>
    </row>
    <row r="39" spans="1:17" ht="17.25" thickTop="1">
      <c r="A39" s="22" t="s">
        <v>141</v>
      </c>
      <c r="B39" s="179" t="s">
        <v>214</v>
      </c>
      <c r="C39" s="180"/>
      <c r="D39" s="181"/>
      <c r="E39" s="182" t="s">
        <v>225</v>
      </c>
      <c r="F39" s="183"/>
      <c r="G39" s="184"/>
      <c r="H39" s="182" t="s">
        <v>201</v>
      </c>
      <c r="I39" s="183"/>
      <c r="J39" s="184"/>
      <c r="K39" s="182" t="s">
        <v>233</v>
      </c>
      <c r="L39" s="183"/>
      <c r="M39" s="184"/>
      <c r="N39" s="185"/>
      <c r="O39" s="186"/>
      <c r="P39" s="187"/>
      <c r="Q39" s="23"/>
    </row>
    <row r="40" spans="1:17" ht="19.5">
      <c r="A40" s="24" t="s">
        <v>212</v>
      </c>
      <c r="B40" s="161" t="s">
        <v>226</v>
      </c>
      <c r="C40" s="159">
        <v>6</v>
      </c>
      <c r="D40" s="50" t="s">
        <v>57</v>
      </c>
      <c r="E40" s="54" t="s">
        <v>227</v>
      </c>
      <c r="F40" s="157">
        <v>1</v>
      </c>
      <c r="G40" s="158" t="s">
        <v>57</v>
      </c>
      <c r="H40" s="156" t="s">
        <v>202</v>
      </c>
      <c r="I40" s="157">
        <v>7</v>
      </c>
      <c r="J40" s="158" t="s">
        <v>57</v>
      </c>
      <c r="K40" s="54" t="s">
        <v>234</v>
      </c>
      <c r="L40" s="157">
        <v>0.6</v>
      </c>
      <c r="M40" s="55" t="s">
        <v>57</v>
      </c>
      <c r="N40" s="25" t="s">
        <v>8</v>
      </c>
      <c r="O40" s="26"/>
      <c r="P40" s="27" t="s">
        <v>9</v>
      </c>
      <c r="Q40" s="28"/>
    </row>
    <row r="41" spans="1:17" ht="19.5">
      <c r="A41" s="24" t="s">
        <v>10</v>
      </c>
      <c r="B41" s="145" t="s">
        <v>228</v>
      </c>
      <c r="C41" s="144">
        <v>2</v>
      </c>
      <c r="D41" s="50" t="s">
        <v>57</v>
      </c>
      <c r="E41" s="54" t="s">
        <v>191</v>
      </c>
      <c r="F41" s="52">
        <v>0.3</v>
      </c>
      <c r="G41" s="55" t="s">
        <v>57</v>
      </c>
      <c r="H41" s="159" t="s">
        <v>61</v>
      </c>
      <c r="I41" s="52">
        <v>0.6</v>
      </c>
      <c r="J41" s="27" t="s">
        <v>7</v>
      </c>
      <c r="K41" s="127" t="s">
        <v>146</v>
      </c>
      <c r="L41" s="52">
        <v>1.5</v>
      </c>
      <c r="M41" s="55" t="s">
        <v>57</v>
      </c>
      <c r="N41" s="25" t="s">
        <v>11</v>
      </c>
      <c r="O41" s="26"/>
      <c r="P41" s="27" t="s">
        <v>9</v>
      </c>
      <c r="Q41" s="28"/>
    </row>
    <row r="42" spans="1:17" ht="19.5">
      <c r="A42" s="24" t="s">
        <v>12</v>
      </c>
      <c r="B42" s="29" t="s">
        <v>164</v>
      </c>
      <c r="C42" s="26">
        <v>0.1</v>
      </c>
      <c r="D42" s="50" t="s">
        <v>57</v>
      </c>
      <c r="E42" s="127" t="s">
        <v>61</v>
      </c>
      <c r="F42" s="52">
        <v>1</v>
      </c>
      <c r="G42" s="55" t="s">
        <v>57</v>
      </c>
      <c r="H42" s="29" t="s">
        <v>56</v>
      </c>
      <c r="I42" s="59"/>
      <c r="J42" s="55"/>
      <c r="K42" s="25" t="s">
        <v>56</v>
      </c>
      <c r="L42" s="52"/>
      <c r="M42" s="55"/>
      <c r="N42" s="25" t="s">
        <v>13</v>
      </c>
      <c r="O42" s="26"/>
      <c r="P42" s="27" t="s">
        <v>9</v>
      </c>
      <c r="Q42" s="28"/>
    </row>
    <row r="43" spans="1:17" ht="19.5">
      <c r="A43" s="24" t="s">
        <v>213</v>
      </c>
      <c r="B43" s="145" t="s">
        <v>229</v>
      </c>
      <c r="C43" s="144">
        <v>1</v>
      </c>
      <c r="D43" s="114" t="s">
        <v>119</v>
      </c>
      <c r="E43" s="25" t="s">
        <v>230</v>
      </c>
      <c r="F43" s="52">
        <v>3</v>
      </c>
      <c r="G43" s="55" t="s">
        <v>57</v>
      </c>
      <c r="H43" s="29"/>
      <c r="I43" s="52"/>
      <c r="J43" s="55"/>
      <c r="K43" s="148"/>
      <c r="L43" s="150"/>
      <c r="M43" s="151"/>
      <c r="N43" s="25" t="s">
        <v>15</v>
      </c>
      <c r="O43" s="26"/>
      <c r="P43" s="27" t="s">
        <v>16</v>
      </c>
      <c r="Q43" s="28"/>
    </row>
    <row r="44" spans="1:17" ht="19.5">
      <c r="A44" s="53">
        <v>91</v>
      </c>
      <c r="B44" s="29" t="s">
        <v>231</v>
      </c>
      <c r="C44" s="26" t="s">
        <v>232</v>
      </c>
      <c r="D44" s="50"/>
      <c r="E44" s="25" t="s">
        <v>190</v>
      </c>
      <c r="F44" s="52">
        <v>0.5</v>
      </c>
      <c r="G44" s="55" t="s">
        <v>57</v>
      </c>
      <c r="H44" s="57"/>
      <c r="I44" s="52" t="s">
        <v>138</v>
      </c>
      <c r="J44" s="55"/>
      <c r="K44" s="148"/>
      <c r="L44" s="150"/>
      <c r="M44" s="151"/>
      <c r="N44" s="25"/>
      <c r="O44" s="26"/>
      <c r="P44" s="27"/>
      <c r="Q44" s="28"/>
    </row>
    <row r="45" spans="1:17" ht="17.25" thickBot="1">
      <c r="A45" s="135" t="s">
        <v>223</v>
      </c>
      <c r="B45" s="34"/>
      <c r="C45" s="35"/>
      <c r="D45" s="36"/>
      <c r="E45" s="136" t="s">
        <v>131</v>
      </c>
      <c r="F45" s="35"/>
      <c r="G45" s="35"/>
      <c r="H45" s="34"/>
      <c r="I45" s="35"/>
      <c r="J45" s="36"/>
      <c r="K45" s="136"/>
      <c r="L45" s="35"/>
      <c r="M45" s="36"/>
      <c r="N45" s="136"/>
      <c r="O45" s="35"/>
      <c r="P45" s="36"/>
      <c r="Q45" s="37"/>
    </row>
    <row r="46" ht="17.25" thickTop="1">
      <c r="A46" s="18" t="s">
        <v>20</v>
      </c>
    </row>
  </sheetData>
  <sheetProtection/>
  <mergeCells count="34">
    <mergeCell ref="B32:D32"/>
    <mergeCell ref="H3:J3"/>
    <mergeCell ref="E3:G3"/>
    <mergeCell ref="N32:P32"/>
    <mergeCell ref="N10:P10"/>
    <mergeCell ref="N17:P17"/>
    <mergeCell ref="N25:P25"/>
    <mergeCell ref="E32:G32"/>
    <mergeCell ref="K10:M10"/>
    <mergeCell ref="K25:M25"/>
    <mergeCell ref="H10:J10"/>
    <mergeCell ref="B3:D3"/>
    <mergeCell ref="K32:M32"/>
    <mergeCell ref="K17:M17"/>
    <mergeCell ref="B10:D10"/>
    <mergeCell ref="H32:J32"/>
    <mergeCell ref="B25:D25"/>
    <mergeCell ref="H25:J25"/>
    <mergeCell ref="H17:J17"/>
    <mergeCell ref="E25:G25"/>
    <mergeCell ref="N39:P39"/>
    <mergeCell ref="B17:G17"/>
    <mergeCell ref="B2:D2"/>
    <mergeCell ref="E2:G2"/>
    <mergeCell ref="E10:G10"/>
    <mergeCell ref="H2:J2"/>
    <mergeCell ref="N2:P2"/>
    <mergeCell ref="K3:M3"/>
    <mergeCell ref="N3:P3"/>
    <mergeCell ref="K2:M2"/>
    <mergeCell ref="B39:D39"/>
    <mergeCell ref="E39:G39"/>
    <mergeCell ref="H39:J39"/>
    <mergeCell ref="K39:M39"/>
  </mergeCells>
  <printOptions/>
  <pageMargins left="0.23622047244094488" right="0.23622047244094488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D7" sqref="D7"/>
    </sheetView>
  </sheetViews>
  <sheetFormatPr defaultColWidth="9.00390625" defaultRowHeight="16.5"/>
  <cols>
    <col min="1" max="1" width="14.125" style="0" customWidth="1"/>
    <col min="2" max="2" width="9.125" style="0" customWidth="1"/>
    <col min="3" max="3" width="5.125" style="0" customWidth="1"/>
    <col min="4" max="4" width="16.50390625" style="0" customWidth="1"/>
    <col min="5" max="5" width="14.75390625" style="0" customWidth="1"/>
    <col min="6" max="6" width="10.25390625" style="0" customWidth="1"/>
    <col min="7" max="7" width="10.375" style="0" customWidth="1"/>
  </cols>
  <sheetData>
    <row r="1" spans="1:7" ht="16.5">
      <c r="A1" s="200" t="s">
        <v>58</v>
      </c>
      <c r="B1" s="200"/>
      <c r="C1" s="200"/>
      <c r="D1" s="200"/>
      <c r="E1" s="200"/>
      <c r="F1" s="200"/>
      <c r="G1" s="200"/>
    </row>
    <row r="2" ht="17.25" thickBot="1"/>
    <row r="3" spans="1:7" ht="25.5" customHeight="1" thickBot="1">
      <c r="A3" s="15" t="s">
        <v>53</v>
      </c>
      <c r="B3" s="15" t="s">
        <v>21</v>
      </c>
      <c r="C3" s="2" t="str">
        <f>'輸入菜單頁面'!A3</f>
        <v>12月</v>
      </c>
      <c r="D3" s="3" t="str">
        <f>'輸入菜單頁面'!A4</f>
        <v>22日</v>
      </c>
      <c r="E3" s="4"/>
      <c r="F3" s="207" t="s">
        <v>22</v>
      </c>
      <c r="G3" s="208"/>
    </row>
    <row r="4" spans="1:7" ht="21" customHeight="1" thickBot="1">
      <c r="A4" s="201" t="s">
        <v>23</v>
      </c>
      <c r="B4" s="44" t="s">
        <v>24</v>
      </c>
      <c r="C4" s="2"/>
      <c r="D4" s="3" t="str">
        <f>'輸入菜單頁面'!A9</f>
        <v>地瓜飯</v>
      </c>
      <c r="E4" s="201" t="s">
        <v>25</v>
      </c>
      <c r="F4" s="44" t="s">
        <v>26</v>
      </c>
      <c r="G4" s="4">
        <v>74</v>
      </c>
    </row>
    <row r="5" spans="1:7" ht="25.5" customHeight="1" thickBot="1">
      <c r="A5" s="202"/>
      <c r="B5" s="45" t="s">
        <v>27</v>
      </c>
      <c r="C5" s="4">
        <v>1</v>
      </c>
      <c r="D5" s="4" t="str">
        <f>'輸入菜單頁面'!B3</f>
        <v>清蒸黃金豆腐</v>
      </c>
      <c r="E5" s="202"/>
      <c r="F5" s="44" t="s">
        <v>28</v>
      </c>
      <c r="G5" s="4">
        <v>14</v>
      </c>
    </row>
    <row r="6" spans="1:7" ht="25.5" customHeight="1" thickBot="1">
      <c r="A6" s="202"/>
      <c r="B6" s="46"/>
      <c r="C6" s="4">
        <v>2</v>
      </c>
      <c r="D6" s="4" t="str">
        <f>'輸入菜單頁面'!E3</f>
        <v>番茄炒蛋</v>
      </c>
      <c r="E6" s="202"/>
      <c r="F6" s="44" t="s">
        <v>29</v>
      </c>
      <c r="G6" s="4">
        <v>1</v>
      </c>
    </row>
    <row r="7" spans="1:7" ht="24" customHeight="1" thickBot="1">
      <c r="A7" s="202"/>
      <c r="B7" s="47"/>
      <c r="C7" s="4">
        <v>3</v>
      </c>
      <c r="D7" s="4" t="str">
        <f>'輸入菜單頁面'!H3</f>
        <v>高麗菜</v>
      </c>
      <c r="E7" s="202"/>
      <c r="F7" s="44" t="s">
        <v>30</v>
      </c>
      <c r="G7" s="4">
        <v>2</v>
      </c>
    </row>
    <row r="8" spans="1:7" ht="22.5" customHeight="1" thickBot="1">
      <c r="A8" s="202"/>
      <c r="B8" s="44" t="s">
        <v>31</v>
      </c>
      <c r="C8" s="4"/>
      <c r="D8" s="4" t="str">
        <f>'輸入菜單頁面'!K3</f>
        <v>蘿蔔豚骨湯</v>
      </c>
      <c r="E8" s="202"/>
      <c r="F8" s="44" t="s">
        <v>32</v>
      </c>
      <c r="G8" s="4"/>
    </row>
    <row r="9" spans="1:7" ht="21.75" customHeight="1" thickBot="1">
      <c r="A9" s="202"/>
      <c r="B9" s="44" t="s">
        <v>6</v>
      </c>
      <c r="C9" s="4"/>
      <c r="D9" s="4">
        <f>'輸入菜單頁面'!Q5</f>
        <v>0</v>
      </c>
      <c r="E9" s="202"/>
      <c r="F9" s="44"/>
      <c r="G9" s="4"/>
    </row>
    <row r="10" spans="1:7" ht="22.5" customHeight="1" thickBot="1">
      <c r="A10" s="203"/>
      <c r="B10" s="45" t="s">
        <v>33</v>
      </c>
      <c r="E10" s="202"/>
      <c r="F10" s="45" t="s">
        <v>34</v>
      </c>
      <c r="G10" s="6">
        <v>91</v>
      </c>
    </row>
    <row r="11" spans="1:7" ht="26.25" customHeight="1">
      <c r="A11" s="201" t="s">
        <v>35</v>
      </c>
      <c r="B11" s="5" t="s">
        <v>36</v>
      </c>
      <c r="C11" s="7"/>
      <c r="D11" s="7"/>
      <c r="E11" s="7"/>
      <c r="F11" s="7"/>
      <c r="G11" s="8"/>
    </row>
    <row r="12" spans="1:7" ht="29.25" customHeight="1">
      <c r="A12" s="202"/>
      <c r="B12" s="9" t="s">
        <v>37</v>
      </c>
      <c r="C12" s="1"/>
      <c r="D12" s="1"/>
      <c r="E12" s="1"/>
      <c r="F12" s="1"/>
      <c r="G12" s="10"/>
    </row>
    <row r="13" spans="1:7" ht="26.25" customHeight="1">
      <c r="A13" s="202"/>
      <c r="B13" s="9" t="s">
        <v>38</v>
      </c>
      <c r="C13" s="1"/>
      <c r="D13" s="1"/>
      <c r="E13" s="1"/>
      <c r="F13" s="1"/>
      <c r="G13" s="10"/>
    </row>
    <row r="14" spans="1:7" ht="32.25" customHeight="1">
      <c r="A14" s="202"/>
      <c r="B14" s="9" t="s">
        <v>39</v>
      </c>
      <c r="C14" s="1"/>
      <c r="D14" s="1"/>
      <c r="E14" s="1"/>
      <c r="F14" s="1"/>
      <c r="G14" s="10"/>
    </row>
    <row r="15" spans="1:7" ht="30.75" customHeight="1">
      <c r="A15" s="202"/>
      <c r="B15" s="9" t="s">
        <v>40</v>
      </c>
      <c r="C15" s="1"/>
      <c r="D15" s="1"/>
      <c r="E15" s="1"/>
      <c r="F15" s="1"/>
      <c r="G15" s="10"/>
    </row>
    <row r="16" spans="1:7" ht="22.5" customHeight="1">
      <c r="A16" s="202"/>
      <c r="B16" s="9"/>
      <c r="C16" s="1"/>
      <c r="D16" s="1"/>
      <c r="E16" s="1"/>
      <c r="F16" s="1"/>
      <c r="G16" s="10"/>
    </row>
    <row r="17" spans="1:7" ht="16.5">
      <c r="A17" s="202"/>
      <c r="B17" s="9"/>
      <c r="C17" s="1"/>
      <c r="D17" s="1"/>
      <c r="E17" s="1"/>
      <c r="F17" s="1"/>
      <c r="G17" s="10"/>
    </row>
    <row r="18" spans="1:7" ht="44.25" customHeight="1" thickBot="1">
      <c r="A18" s="203"/>
      <c r="B18" s="11"/>
      <c r="C18" s="12"/>
      <c r="D18" s="12"/>
      <c r="E18" s="12"/>
      <c r="F18" s="12"/>
      <c r="G18" s="13"/>
    </row>
    <row r="19" spans="1:7" ht="32.25" customHeight="1">
      <c r="A19" s="204" t="s">
        <v>41</v>
      </c>
      <c r="B19" s="5" t="s">
        <v>42</v>
      </c>
      <c r="C19" s="7"/>
      <c r="D19" s="7"/>
      <c r="E19" s="7"/>
      <c r="F19" s="7"/>
      <c r="G19" s="8"/>
    </row>
    <row r="20" spans="1:7" ht="25.5" customHeight="1">
      <c r="A20" s="205"/>
      <c r="B20" s="9" t="s">
        <v>43</v>
      </c>
      <c r="C20" s="1"/>
      <c r="D20" s="1"/>
      <c r="E20" s="1"/>
      <c r="F20" s="1"/>
      <c r="G20" s="10"/>
    </row>
    <row r="21" spans="1:7" ht="25.5" customHeight="1">
      <c r="A21" s="205"/>
      <c r="B21" s="9" t="s">
        <v>44</v>
      </c>
      <c r="C21" s="1"/>
      <c r="D21" s="1"/>
      <c r="E21" s="1"/>
      <c r="F21" s="1"/>
      <c r="G21" s="10"/>
    </row>
    <row r="22" spans="1:7" ht="22.5" customHeight="1">
      <c r="A22" s="205"/>
      <c r="B22" s="9" t="s">
        <v>45</v>
      </c>
      <c r="C22" s="1"/>
      <c r="D22" s="1"/>
      <c r="E22" s="1"/>
      <c r="F22" s="1"/>
      <c r="G22" s="10"/>
    </row>
    <row r="23" spans="1:7" ht="24" customHeight="1">
      <c r="A23" s="205"/>
      <c r="B23" s="9" t="s">
        <v>46</v>
      </c>
      <c r="C23" s="1"/>
      <c r="D23" s="1"/>
      <c r="E23" s="1"/>
      <c r="F23" s="1"/>
      <c r="G23" s="10"/>
    </row>
    <row r="24" spans="1:7" ht="27" customHeight="1" thickBot="1">
      <c r="A24" s="206"/>
      <c r="B24" s="11" t="s">
        <v>47</v>
      </c>
      <c r="C24" s="12"/>
      <c r="D24" s="12"/>
      <c r="E24" s="12"/>
      <c r="F24" s="12"/>
      <c r="G24" s="13"/>
    </row>
    <row r="25" spans="1:7" ht="62.25" customHeight="1" thickBot="1">
      <c r="A25" s="39" t="s">
        <v>48</v>
      </c>
      <c r="B25" s="14"/>
      <c r="C25" s="14"/>
      <c r="D25" s="14"/>
      <c r="E25" s="14"/>
      <c r="F25" s="14"/>
      <c r="G25" s="3"/>
    </row>
    <row r="27" spans="1:6" ht="16.5">
      <c r="A27" t="s">
        <v>49</v>
      </c>
      <c r="D27" t="s">
        <v>50</v>
      </c>
      <c r="F27" t="s">
        <v>51</v>
      </c>
    </row>
  </sheetData>
  <sheetProtection/>
  <mergeCells count="6">
    <mergeCell ref="A1:G1"/>
    <mergeCell ref="A4:A10"/>
    <mergeCell ref="A11:A18"/>
    <mergeCell ref="A19:A24"/>
    <mergeCell ref="E4:E10"/>
    <mergeCell ref="F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D5" sqref="D5"/>
    </sheetView>
  </sheetViews>
  <sheetFormatPr defaultColWidth="9.00390625" defaultRowHeight="16.5"/>
  <cols>
    <col min="1" max="1" width="15.25390625" style="0" customWidth="1"/>
    <col min="2" max="2" width="9.625" style="0" customWidth="1"/>
    <col min="3" max="3" width="5.25390625" style="0" customWidth="1"/>
    <col min="4" max="4" width="15.375" style="0" customWidth="1"/>
    <col min="5" max="5" width="12.75390625" style="0" customWidth="1"/>
    <col min="6" max="6" width="10.75390625" style="0" customWidth="1"/>
  </cols>
  <sheetData>
    <row r="1" spans="1:7" ht="16.5">
      <c r="A1" s="200" t="s">
        <v>58</v>
      </c>
      <c r="B1" s="200"/>
      <c r="C1" s="200"/>
      <c r="D1" s="200"/>
      <c r="E1" s="200"/>
      <c r="F1" s="200"/>
      <c r="G1" s="200"/>
    </row>
    <row r="2" ht="17.25" thickBot="1"/>
    <row r="3" spans="1:7" ht="23.25" customHeight="1" thickBot="1">
      <c r="A3" s="15" t="s">
        <v>53</v>
      </c>
      <c r="B3" s="15" t="s">
        <v>21</v>
      </c>
      <c r="C3" s="2" t="str">
        <f>'輸入菜單頁面'!A10</f>
        <v>12月</v>
      </c>
      <c r="D3" s="3" t="str">
        <f>'輸入菜單頁面'!A11</f>
        <v>23日</v>
      </c>
      <c r="E3" s="4"/>
      <c r="F3" s="207" t="s">
        <v>52</v>
      </c>
      <c r="G3" s="208"/>
    </row>
    <row r="4" spans="1:7" ht="21.75" customHeight="1" thickBot="1">
      <c r="A4" s="204" t="s">
        <v>23</v>
      </c>
      <c r="B4" s="38" t="s">
        <v>24</v>
      </c>
      <c r="C4" s="2"/>
      <c r="D4" s="3" t="str">
        <f>'輸入菜單頁面'!A16</f>
        <v>薏仁飯</v>
      </c>
      <c r="E4" s="201" t="s">
        <v>25</v>
      </c>
      <c r="F4" s="44" t="s">
        <v>26</v>
      </c>
      <c r="G4" s="4">
        <v>74</v>
      </c>
    </row>
    <row r="5" spans="1:7" ht="21" customHeight="1" thickBot="1">
      <c r="A5" s="205"/>
      <c r="B5" s="41" t="s">
        <v>27</v>
      </c>
      <c r="C5" s="4">
        <v>1</v>
      </c>
      <c r="D5" s="4" t="str">
        <f>'輸入菜單頁面'!B10</f>
        <v>塔香雞丁</v>
      </c>
      <c r="E5" s="202"/>
      <c r="F5" s="44" t="s">
        <v>28</v>
      </c>
      <c r="G5" s="4">
        <v>14</v>
      </c>
    </row>
    <row r="6" spans="1:7" ht="21" customHeight="1" thickBot="1">
      <c r="A6" s="205"/>
      <c r="B6" s="42"/>
      <c r="C6" s="4">
        <v>2</v>
      </c>
      <c r="D6" s="16" t="str">
        <f>'輸入菜單頁面'!E10</f>
        <v>肉末雪菜飄乾丁</v>
      </c>
      <c r="E6" s="202"/>
      <c r="F6" s="44" t="s">
        <v>29</v>
      </c>
      <c r="G6" s="4">
        <v>1</v>
      </c>
    </row>
    <row r="7" spans="1:7" ht="24" customHeight="1" thickBot="1">
      <c r="A7" s="205"/>
      <c r="B7" s="43"/>
      <c r="C7" s="4">
        <v>3</v>
      </c>
      <c r="D7" s="4" t="str">
        <f>'輸入菜單頁面'!H10</f>
        <v>油菜</v>
      </c>
      <c r="E7" s="202"/>
      <c r="F7" s="44" t="s">
        <v>30</v>
      </c>
      <c r="G7" s="4">
        <v>2</v>
      </c>
    </row>
    <row r="8" spans="1:7" ht="22.5" customHeight="1" thickBot="1">
      <c r="A8" s="205"/>
      <c r="B8" s="38" t="s">
        <v>31</v>
      </c>
      <c r="C8" s="4"/>
      <c r="D8" s="4" t="str">
        <f>'輸入菜單頁面'!K10</f>
        <v>紫菜蛋花湯</v>
      </c>
      <c r="E8" s="202"/>
      <c r="F8" s="44" t="s">
        <v>32</v>
      </c>
      <c r="G8" s="4">
        <v>1</v>
      </c>
    </row>
    <row r="9" spans="1:7" ht="22.5" customHeight="1" thickBot="1">
      <c r="A9" s="205"/>
      <c r="B9" s="38" t="s">
        <v>6</v>
      </c>
      <c r="C9" s="4"/>
      <c r="D9" s="4" t="str">
        <f>'輸入菜單頁面'!Q11</f>
        <v>蘋果</v>
      </c>
      <c r="E9" s="202"/>
      <c r="F9" s="44"/>
      <c r="G9" s="4"/>
    </row>
    <row r="10" spans="1:7" ht="27" customHeight="1" thickBot="1">
      <c r="A10" s="206"/>
      <c r="B10" s="41" t="s">
        <v>33</v>
      </c>
      <c r="E10" s="202"/>
      <c r="F10" s="45" t="s">
        <v>34</v>
      </c>
      <c r="G10" s="6">
        <v>92</v>
      </c>
    </row>
    <row r="11" spans="1:7" ht="25.5" customHeight="1">
      <c r="A11" s="204" t="s">
        <v>35</v>
      </c>
      <c r="B11" s="7" t="s">
        <v>36</v>
      </c>
      <c r="C11" s="7"/>
      <c r="D11" s="7"/>
      <c r="E11" s="7"/>
      <c r="F11" s="7"/>
      <c r="G11" s="8"/>
    </row>
    <row r="12" spans="1:7" ht="27" customHeight="1">
      <c r="A12" s="205"/>
      <c r="B12" s="1" t="s">
        <v>37</v>
      </c>
      <c r="C12" s="1"/>
      <c r="D12" s="1"/>
      <c r="E12" s="1"/>
      <c r="F12" s="1"/>
      <c r="G12" s="10"/>
    </row>
    <row r="13" spans="1:7" ht="25.5" customHeight="1">
      <c r="A13" s="205"/>
      <c r="B13" s="1" t="s">
        <v>38</v>
      </c>
      <c r="C13" s="1"/>
      <c r="D13" s="1"/>
      <c r="E13" s="1"/>
      <c r="F13" s="1"/>
      <c r="G13" s="10"/>
    </row>
    <row r="14" spans="1:7" ht="26.25" customHeight="1">
      <c r="A14" s="205"/>
      <c r="B14" s="1" t="s">
        <v>39</v>
      </c>
      <c r="C14" s="1"/>
      <c r="D14" s="1"/>
      <c r="E14" s="1"/>
      <c r="F14" s="1"/>
      <c r="G14" s="10"/>
    </row>
    <row r="15" spans="1:7" ht="26.25" customHeight="1">
      <c r="A15" s="205"/>
      <c r="B15" s="1" t="s">
        <v>40</v>
      </c>
      <c r="C15" s="1"/>
      <c r="D15" s="1"/>
      <c r="E15" s="1"/>
      <c r="F15" s="1"/>
      <c r="G15" s="10"/>
    </row>
    <row r="16" spans="1:7" ht="16.5">
      <c r="A16" s="205"/>
      <c r="B16" s="1"/>
      <c r="C16" s="1"/>
      <c r="D16" s="1"/>
      <c r="E16" s="1"/>
      <c r="F16" s="1"/>
      <c r="G16" s="10"/>
    </row>
    <row r="17" spans="1:7" ht="16.5">
      <c r="A17" s="205"/>
      <c r="B17" s="1"/>
      <c r="C17" s="1"/>
      <c r="D17" s="1"/>
      <c r="E17" s="1"/>
      <c r="F17" s="1"/>
      <c r="G17" s="10"/>
    </row>
    <row r="18" spans="1:7" ht="38.25" customHeight="1" thickBot="1">
      <c r="A18" s="206"/>
      <c r="B18" s="12"/>
      <c r="C18" s="12"/>
      <c r="D18" s="12"/>
      <c r="E18" s="12"/>
      <c r="F18" s="12"/>
      <c r="G18" s="13"/>
    </row>
    <row r="19" spans="1:7" ht="24.75" customHeight="1">
      <c r="A19" s="204" t="s">
        <v>41</v>
      </c>
      <c r="B19" s="7" t="s">
        <v>42</v>
      </c>
      <c r="C19" s="7"/>
      <c r="D19" s="7"/>
      <c r="E19" s="7"/>
      <c r="F19" s="7"/>
      <c r="G19" s="8"/>
    </row>
    <row r="20" spans="1:7" ht="25.5" customHeight="1">
      <c r="A20" s="205"/>
      <c r="B20" s="1" t="s">
        <v>43</v>
      </c>
      <c r="C20" s="1"/>
      <c r="D20" s="1"/>
      <c r="E20" s="1"/>
      <c r="F20" s="1"/>
      <c r="G20" s="10"/>
    </row>
    <row r="21" spans="1:7" ht="24.75" customHeight="1">
      <c r="A21" s="205"/>
      <c r="B21" s="1" t="s">
        <v>44</v>
      </c>
      <c r="C21" s="1"/>
      <c r="D21" s="1"/>
      <c r="E21" s="1"/>
      <c r="F21" s="1"/>
      <c r="G21" s="10"/>
    </row>
    <row r="22" spans="1:7" ht="22.5" customHeight="1">
      <c r="A22" s="205"/>
      <c r="B22" s="1" t="s">
        <v>45</v>
      </c>
      <c r="C22" s="1"/>
      <c r="D22" s="1"/>
      <c r="E22" s="1"/>
      <c r="F22" s="1"/>
      <c r="G22" s="10"/>
    </row>
    <row r="23" spans="1:7" ht="24" customHeight="1">
      <c r="A23" s="205"/>
      <c r="B23" s="1" t="s">
        <v>46</v>
      </c>
      <c r="C23" s="1"/>
      <c r="D23" s="1"/>
      <c r="E23" s="1"/>
      <c r="F23" s="1"/>
      <c r="G23" s="10"/>
    </row>
    <row r="24" spans="1:7" ht="21.75" customHeight="1" thickBot="1">
      <c r="A24" s="206"/>
      <c r="B24" s="12" t="s">
        <v>47</v>
      </c>
      <c r="C24" s="12"/>
      <c r="D24" s="12"/>
      <c r="E24" s="12"/>
      <c r="F24" s="12"/>
      <c r="G24" s="13"/>
    </row>
    <row r="25" spans="1:7" ht="72.75" customHeight="1" thickBot="1">
      <c r="A25" s="40" t="s">
        <v>48</v>
      </c>
      <c r="B25" s="14"/>
      <c r="C25" s="14"/>
      <c r="D25" s="14"/>
      <c r="E25" s="14"/>
      <c r="F25" s="14"/>
      <c r="G25" s="3"/>
    </row>
    <row r="27" spans="1:6" ht="16.5">
      <c r="A27" t="s">
        <v>49</v>
      </c>
      <c r="D27" t="s">
        <v>50</v>
      </c>
      <c r="F27" t="s">
        <v>51</v>
      </c>
    </row>
  </sheetData>
  <sheetProtection/>
  <mergeCells count="6">
    <mergeCell ref="A1:G1"/>
    <mergeCell ref="A4:A10"/>
    <mergeCell ref="A11:A18"/>
    <mergeCell ref="A19:A24"/>
    <mergeCell ref="F3:G3"/>
    <mergeCell ref="E4:E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F13" sqref="F13"/>
    </sheetView>
  </sheetViews>
  <sheetFormatPr defaultColWidth="9.00390625" defaultRowHeight="16.5"/>
  <cols>
    <col min="1" max="1" width="14.875" style="0" customWidth="1"/>
    <col min="2" max="2" width="9.875" style="0" customWidth="1"/>
    <col min="3" max="3" width="5.625" style="0" customWidth="1"/>
    <col min="4" max="4" width="16.00390625" style="0" customWidth="1"/>
    <col min="5" max="5" width="13.00390625" style="0" customWidth="1"/>
  </cols>
  <sheetData>
    <row r="1" spans="1:7" ht="16.5">
      <c r="A1" s="200" t="s">
        <v>58</v>
      </c>
      <c r="B1" s="200"/>
      <c r="C1" s="200"/>
      <c r="D1" s="200"/>
      <c r="E1" s="200"/>
      <c r="F1" s="200"/>
      <c r="G1" s="200"/>
    </row>
    <row r="2" ht="17.25" thickBot="1"/>
    <row r="3" spans="1:7" ht="17.25" thickBot="1">
      <c r="A3" s="15" t="s">
        <v>53</v>
      </c>
      <c r="B3" s="15" t="s">
        <v>21</v>
      </c>
      <c r="C3" s="2" t="str">
        <f>'輸入菜單頁面'!A17</f>
        <v>12月</v>
      </c>
      <c r="D3" s="3" t="str">
        <f>'輸入菜單頁面'!A18</f>
        <v>24日</v>
      </c>
      <c r="E3" s="4"/>
      <c r="F3" s="207" t="s">
        <v>54</v>
      </c>
      <c r="G3" s="208"/>
    </row>
    <row r="4" spans="1:7" ht="21" customHeight="1" thickBot="1">
      <c r="A4" s="204" t="s">
        <v>23</v>
      </c>
      <c r="B4" s="44" t="s">
        <v>24</v>
      </c>
      <c r="C4" s="2"/>
      <c r="D4" s="3" t="s">
        <v>59</v>
      </c>
      <c r="E4" s="201" t="s">
        <v>25</v>
      </c>
      <c r="F4" s="44" t="s">
        <v>26</v>
      </c>
      <c r="G4" s="4">
        <v>74</v>
      </c>
    </row>
    <row r="5" spans="1:7" ht="21" customHeight="1" thickBot="1">
      <c r="A5" s="205"/>
      <c r="B5" s="45" t="s">
        <v>27</v>
      </c>
      <c r="C5" s="4">
        <v>1</v>
      </c>
      <c r="D5" s="4" t="str">
        <f>'輸入菜單頁面'!B17</f>
        <v>香菇肉羹燴飯</v>
      </c>
      <c r="E5" s="202"/>
      <c r="F5" s="44" t="s">
        <v>28</v>
      </c>
      <c r="G5" s="4">
        <v>14</v>
      </c>
    </row>
    <row r="6" spans="1:7" ht="17.25" thickBot="1">
      <c r="A6" s="205"/>
      <c r="B6" s="46"/>
      <c r="C6" s="4">
        <v>2</v>
      </c>
      <c r="D6" s="4" t="str">
        <f>'輸入菜單頁面'!H17</f>
        <v>水煮蛋(加菜)</v>
      </c>
      <c r="E6" s="202"/>
      <c r="F6" s="44" t="s">
        <v>29</v>
      </c>
      <c r="G6" s="4">
        <v>1</v>
      </c>
    </row>
    <row r="7" spans="1:7" ht="22.5" customHeight="1" thickBot="1">
      <c r="A7" s="205"/>
      <c r="B7" s="47"/>
      <c r="C7" s="4">
        <v>3</v>
      </c>
      <c r="D7" s="4" t="str">
        <f>'輸入菜單頁面'!K17</f>
        <v>花椰菜</v>
      </c>
      <c r="E7" s="202"/>
      <c r="F7" s="44" t="s">
        <v>30</v>
      </c>
      <c r="G7" s="4">
        <v>2</v>
      </c>
    </row>
    <row r="8" spans="1:7" ht="24" customHeight="1" thickBot="1">
      <c r="A8" s="205"/>
      <c r="B8" s="44" t="s">
        <v>31</v>
      </c>
      <c r="C8" s="4"/>
      <c r="D8" s="4"/>
      <c r="E8" s="202"/>
      <c r="F8" s="44" t="s">
        <v>32</v>
      </c>
      <c r="G8" s="4">
        <v>4</v>
      </c>
    </row>
    <row r="9" spans="1:7" ht="23.25" customHeight="1" thickBot="1">
      <c r="A9" s="205"/>
      <c r="B9" s="44" t="s">
        <v>6</v>
      </c>
      <c r="C9" s="4"/>
      <c r="D9" s="4"/>
      <c r="E9" s="202"/>
      <c r="F9" s="44"/>
      <c r="G9" s="4"/>
    </row>
    <row r="10" spans="1:7" ht="22.5" customHeight="1" thickBot="1">
      <c r="A10" s="206"/>
      <c r="B10" s="45" t="s">
        <v>33</v>
      </c>
      <c r="D10" t="s">
        <v>135</v>
      </c>
      <c r="E10" s="202"/>
      <c r="F10" s="45" t="s">
        <v>34</v>
      </c>
      <c r="G10" s="6">
        <v>95</v>
      </c>
    </row>
    <row r="11" spans="1:7" ht="26.25" customHeight="1">
      <c r="A11" s="204" t="s">
        <v>35</v>
      </c>
      <c r="B11" s="5" t="s">
        <v>36</v>
      </c>
      <c r="C11" s="7"/>
      <c r="D11" s="7"/>
      <c r="E11" s="7"/>
      <c r="F11" s="7"/>
      <c r="G11" s="8"/>
    </row>
    <row r="12" spans="1:7" ht="23.25" customHeight="1">
      <c r="A12" s="205"/>
      <c r="B12" s="9" t="s">
        <v>37</v>
      </c>
      <c r="C12" s="1"/>
      <c r="D12" s="1"/>
      <c r="E12" s="1"/>
      <c r="F12" s="1"/>
      <c r="G12" s="10"/>
    </row>
    <row r="13" spans="1:7" ht="32.25" customHeight="1">
      <c r="A13" s="205"/>
      <c r="B13" s="9" t="s">
        <v>38</v>
      </c>
      <c r="C13" s="1"/>
      <c r="D13" s="1"/>
      <c r="E13" s="1"/>
      <c r="F13" s="1"/>
      <c r="G13" s="10"/>
    </row>
    <row r="14" spans="1:7" ht="29.25" customHeight="1">
      <c r="A14" s="205"/>
      <c r="B14" s="9" t="s">
        <v>39</v>
      </c>
      <c r="C14" s="1"/>
      <c r="D14" s="1"/>
      <c r="E14" s="1"/>
      <c r="F14" s="1"/>
      <c r="G14" s="10"/>
    </row>
    <row r="15" spans="1:7" ht="18.75" customHeight="1">
      <c r="A15" s="205"/>
      <c r="B15" s="9" t="s">
        <v>40</v>
      </c>
      <c r="C15" s="1"/>
      <c r="D15" s="1"/>
      <c r="E15" s="1"/>
      <c r="F15" s="1"/>
      <c r="G15" s="10"/>
    </row>
    <row r="16" spans="1:7" ht="16.5">
      <c r="A16" s="205"/>
      <c r="B16" s="9"/>
      <c r="C16" s="1"/>
      <c r="D16" s="1"/>
      <c r="E16" s="1"/>
      <c r="F16" s="1"/>
      <c r="G16" s="10"/>
    </row>
    <row r="17" spans="1:7" ht="16.5">
      <c r="A17" s="205"/>
      <c r="B17" s="9"/>
      <c r="C17" s="1"/>
      <c r="D17" s="1"/>
      <c r="E17" s="1"/>
      <c r="F17" s="1"/>
      <c r="G17" s="10"/>
    </row>
    <row r="18" spans="1:7" ht="39" customHeight="1" thickBot="1">
      <c r="A18" s="206"/>
      <c r="B18" s="11"/>
      <c r="C18" s="12"/>
      <c r="D18" s="12"/>
      <c r="E18" s="12"/>
      <c r="F18" s="12"/>
      <c r="G18" s="13"/>
    </row>
    <row r="19" spans="1:7" ht="26.25" customHeight="1">
      <c r="A19" s="204" t="s">
        <v>41</v>
      </c>
      <c r="B19" s="5" t="s">
        <v>42</v>
      </c>
      <c r="C19" s="7"/>
      <c r="D19" s="7"/>
      <c r="E19" s="7"/>
      <c r="F19" s="7"/>
      <c r="G19" s="8"/>
    </row>
    <row r="20" spans="1:7" ht="28.5" customHeight="1">
      <c r="A20" s="205"/>
      <c r="B20" s="9" t="s">
        <v>43</v>
      </c>
      <c r="C20" s="1"/>
      <c r="D20" s="1"/>
      <c r="E20" s="1"/>
      <c r="F20" s="1"/>
      <c r="G20" s="10"/>
    </row>
    <row r="21" spans="1:7" ht="24" customHeight="1">
      <c r="A21" s="205"/>
      <c r="B21" s="9" t="s">
        <v>44</v>
      </c>
      <c r="C21" s="1"/>
      <c r="D21" s="1"/>
      <c r="E21" s="1"/>
      <c r="F21" s="1"/>
      <c r="G21" s="10"/>
    </row>
    <row r="22" spans="1:7" ht="27.75" customHeight="1">
      <c r="A22" s="205"/>
      <c r="B22" s="9" t="s">
        <v>45</v>
      </c>
      <c r="C22" s="1"/>
      <c r="D22" s="1"/>
      <c r="E22" s="1"/>
      <c r="F22" s="1"/>
      <c r="G22" s="10"/>
    </row>
    <row r="23" spans="1:7" ht="27" customHeight="1">
      <c r="A23" s="205"/>
      <c r="B23" s="9" t="s">
        <v>46</v>
      </c>
      <c r="C23" s="1"/>
      <c r="D23" s="1"/>
      <c r="E23" s="1"/>
      <c r="F23" s="1"/>
      <c r="G23" s="10"/>
    </row>
    <row r="24" spans="1:7" ht="26.25" customHeight="1" thickBot="1">
      <c r="A24" s="206"/>
      <c r="B24" s="11" t="s">
        <v>47</v>
      </c>
      <c r="C24" s="12"/>
      <c r="D24" s="12"/>
      <c r="E24" s="12"/>
      <c r="F24" s="12"/>
      <c r="G24" s="13"/>
    </row>
    <row r="25" spans="1:7" ht="74.25" customHeight="1" thickBot="1">
      <c r="A25" s="40" t="s">
        <v>48</v>
      </c>
      <c r="B25" s="14"/>
      <c r="C25" s="14"/>
      <c r="D25" s="14"/>
      <c r="E25" s="14"/>
      <c r="F25" s="14"/>
      <c r="G25" s="3"/>
    </row>
    <row r="27" spans="1:6" ht="16.5">
      <c r="A27" t="s">
        <v>49</v>
      </c>
      <c r="D27" t="s">
        <v>50</v>
      </c>
      <c r="F27" t="s">
        <v>51</v>
      </c>
    </row>
  </sheetData>
  <sheetProtection/>
  <mergeCells count="6">
    <mergeCell ref="A1:G1"/>
    <mergeCell ref="A4:A10"/>
    <mergeCell ref="A11:A18"/>
    <mergeCell ref="A19:A24"/>
    <mergeCell ref="F3:G3"/>
    <mergeCell ref="E4:E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9">
      <selection activeCell="F13" sqref="F13"/>
    </sheetView>
  </sheetViews>
  <sheetFormatPr defaultColWidth="9.00390625" defaultRowHeight="16.5"/>
  <cols>
    <col min="1" max="1" width="14.125" style="0" customWidth="1"/>
    <col min="2" max="2" width="10.00390625" style="0" customWidth="1"/>
    <col min="3" max="3" width="5.50390625" style="0" customWidth="1"/>
    <col min="4" max="4" width="17.125" style="0" customWidth="1"/>
    <col min="5" max="5" width="12.875" style="0" customWidth="1"/>
  </cols>
  <sheetData>
    <row r="1" spans="1:7" ht="16.5">
      <c r="A1" s="200" t="s">
        <v>58</v>
      </c>
      <c r="B1" s="200"/>
      <c r="C1" s="200"/>
      <c r="D1" s="200"/>
      <c r="E1" s="200"/>
      <c r="F1" s="200"/>
      <c r="G1" s="200"/>
    </row>
    <row r="2" ht="17.25" thickBot="1"/>
    <row r="3" spans="1:7" ht="24.75" customHeight="1" thickBot="1">
      <c r="A3" s="15" t="s">
        <v>53</v>
      </c>
      <c r="B3" s="15" t="s">
        <v>21</v>
      </c>
      <c r="C3" s="2" t="str">
        <f>'輸入菜單頁面'!A25</f>
        <v>12月</v>
      </c>
      <c r="D3" s="3" t="str">
        <f>'輸入菜單頁面'!A26</f>
        <v>25日</v>
      </c>
      <c r="E3" s="4"/>
      <c r="F3" s="207" t="s">
        <v>55</v>
      </c>
      <c r="G3" s="208"/>
    </row>
    <row r="4" spans="1:7" ht="17.25" thickBot="1">
      <c r="A4" s="204" t="s">
        <v>23</v>
      </c>
      <c r="B4" s="44" t="s">
        <v>24</v>
      </c>
      <c r="C4" s="2"/>
      <c r="D4" s="3" t="str">
        <f>'輸入菜單頁面'!A31</f>
        <v>燕麥飯</v>
      </c>
      <c r="E4" s="201" t="s">
        <v>25</v>
      </c>
      <c r="F4" s="44" t="s">
        <v>26</v>
      </c>
      <c r="G4" s="4">
        <v>74</v>
      </c>
    </row>
    <row r="5" spans="1:7" ht="20.25" customHeight="1" thickBot="1">
      <c r="A5" s="205"/>
      <c r="B5" s="45" t="s">
        <v>27</v>
      </c>
      <c r="C5" s="4">
        <v>1</v>
      </c>
      <c r="D5" s="4" t="str">
        <f>'輸入菜單頁面'!B25</f>
        <v>秋刀魚</v>
      </c>
      <c r="E5" s="202"/>
      <c r="F5" s="44" t="s">
        <v>28</v>
      </c>
      <c r="G5" s="4">
        <v>14</v>
      </c>
    </row>
    <row r="6" spans="1:7" ht="27" customHeight="1" thickBot="1">
      <c r="A6" s="205"/>
      <c r="B6" s="46"/>
      <c r="C6" s="4">
        <v>2</v>
      </c>
      <c r="D6" s="4" t="str">
        <f>'輸入菜單頁面'!E25</f>
        <v>香菜結頭滷豆輪</v>
      </c>
      <c r="E6" s="202"/>
      <c r="F6" s="44" t="s">
        <v>29</v>
      </c>
      <c r="G6" s="4">
        <v>1</v>
      </c>
    </row>
    <row r="7" spans="1:7" ht="20.25" customHeight="1" thickBot="1">
      <c r="A7" s="205"/>
      <c r="B7" s="47"/>
      <c r="C7" s="4">
        <v>3</v>
      </c>
      <c r="D7" s="4" t="str">
        <f>'輸入菜單頁面'!H25</f>
        <v>韭香銀芽</v>
      </c>
      <c r="E7" s="202"/>
      <c r="F7" s="44" t="s">
        <v>30</v>
      </c>
      <c r="G7" s="4">
        <v>2</v>
      </c>
    </row>
    <row r="8" spans="1:7" ht="27" customHeight="1" thickBot="1">
      <c r="A8" s="205"/>
      <c r="B8" s="44" t="s">
        <v>31</v>
      </c>
      <c r="C8" s="4"/>
      <c r="D8" s="4" t="str">
        <f>'輸入菜單頁面'!K25</f>
        <v>黑炫風</v>
      </c>
      <c r="E8" s="202"/>
      <c r="F8" s="44" t="s">
        <v>32</v>
      </c>
      <c r="G8" s="4">
        <v>5</v>
      </c>
    </row>
    <row r="9" spans="1:7" ht="21.75" customHeight="1" thickBot="1">
      <c r="A9" s="205"/>
      <c r="B9" s="44" t="s">
        <v>6</v>
      </c>
      <c r="C9" s="4"/>
      <c r="D9" s="4"/>
      <c r="E9" s="202"/>
      <c r="F9" s="44"/>
      <c r="G9" s="4"/>
    </row>
    <row r="10" spans="1:7" ht="22.5" customHeight="1" thickBot="1">
      <c r="A10" s="206"/>
      <c r="B10" s="45" t="s">
        <v>33</v>
      </c>
      <c r="E10" s="202"/>
      <c r="F10" s="45" t="s">
        <v>34</v>
      </c>
      <c r="G10" s="6">
        <v>96</v>
      </c>
    </row>
    <row r="11" spans="1:7" ht="30" customHeight="1">
      <c r="A11" s="204" t="s">
        <v>35</v>
      </c>
      <c r="B11" s="5" t="s">
        <v>36</v>
      </c>
      <c r="C11" s="7"/>
      <c r="D11" s="7"/>
      <c r="E11" s="7"/>
      <c r="F11" s="7"/>
      <c r="G11" s="8"/>
    </row>
    <row r="12" spans="1:7" ht="26.25" customHeight="1">
      <c r="A12" s="205"/>
      <c r="B12" s="9" t="s">
        <v>37</v>
      </c>
      <c r="C12" s="1"/>
      <c r="D12" s="1"/>
      <c r="E12" s="1"/>
      <c r="F12" s="1"/>
      <c r="G12" s="10"/>
    </row>
    <row r="13" spans="1:7" ht="27" customHeight="1">
      <c r="A13" s="205"/>
      <c r="B13" s="9" t="s">
        <v>38</v>
      </c>
      <c r="C13" s="1"/>
      <c r="D13" s="1"/>
      <c r="E13" s="1"/>
      <c r="F13" s="1"/>
      <c r="G13" s="10"/>
    </row>
    <row r="14" spans="1:7" ht="31.5" customHeight="1">
      <c r="A14" s="205"/>
      <c r="B14" s="9" t="s">
        <v>39</v>
      </c>
      <c r="C14" s="1"/>
      <c r="D14" s="1"/>
      <c r="E14" s="1"/>
      <c r="F14" s="1"/>
      <c r="G14" s="10"/>
    </row>
    <row r="15" spans="1:7" ht="23.25" customHeight="1">
      <c r="A15" s="205"/>
      <c r="B15" s="9" t="s">
        <v>40</v>
      </c>
      <c r="C15" s="1"/>
      <c r="D15" s="1"/>
      <c r="E15" s="1"/>
      <c r="F15" s="1"/>
      <c r="G15" s="10"/>
    </row>
    <row r="16" spans="1:7" ht="16.5">
      <c r="A16" s="205"/>
      <c r="B16" s="9"/>
      <c r="C16" s="1"/>
      <c r="D16" s="1"/>
      <c r="E16" s="1"/>
      <c r="F16" s="1"/>
      <c r="G16" s="10"/>
    </row>
    <row r="17" spans="1:7" ht="16.5">
      <c r="A17" s="205"/>
      <c r="B17" s="9"/>
      <c r="C17" s="1"/>
      <c r="D17" s="1"/>
      <c r="E17" s="1"/>
      <c r="F17" s="1"/>
      <c r="G17" s="10"/>
    </row>
    <row r="18" spans="1:7" ht="30.75" customHeight="1" thickBot="1">
      <c r="A18" s="206"/>
      <c r="B18" s="11"/>
      <c r="C18" s="12"/>
      <c r="D18" s="12"/>
      <c r="E18" s="12"/>
      <c r="F18" s="12"/>
      <c r="G18" s="13"/>
    </row>
    <row r="19" spans="1:7" ht="24.75" customHeight="1">
      <c r="A19" s="204" t="s">
        <v>41</v>
      </c>
      <c r="B19" s="5" t="s">
        <v>42</v>
      </c>
      <c r="C19" s="7"/>
      <c r="D19" s="7"/>
      <c r="E19" s="7"/>
      <c r="F19" s="7"/>
      <c r="G19" s="8"/>
    </row>
    <row r="20" spans="1:7" ht="25.5" customHeight="1">
      <c r="A20" s="205"/>
      <c r="B20" s="9" t="s">
        <v>43</v>
      </c>
      <c r="C20" s="1"/>
      <c r="D20" s="1"/>
      <c r="E20" s="1"/>
      <c r="F20" s="1"/>
      <c r="G20" s="10"/>
    </row>
    <row r="21" spans="1:7" ht="22.5" customHeight="1">
      <c r="A21" s="205"/>
      <c r="B21" s="9" t="s">
        <v>44</v>
      </c>
      <c r="C21" s="1"/>
      <c r="D21" s="1"/>
      <c r="E21" s="1"/>
      <c r="F21" s="1"/>
      <c r="G21" s="10"/>
    </row>
    <row r="22" spans="1:7" ht="24" customHeight="1">
      <c r="A22" s="205"/>
      <c r="B22" s="9" t="s">
        <v>45</v>
      </c>
      <c r="C22" s="1"/>
      <c r="D22" s="1"/>
      <c r="E22" s="1"/>
      <c r="F22" s="1"/>
      <c r="G22" s="10"/>
    </row>
    <row r="23" spans="1:7" ht="23.25" customHeight="1">
      <c r="A23" s="205"/>
      <c r="B23" s="9" t="s">
        <v>46</v>
      </c>
      <c r="C23" s="1"/>
      <c r="D23" s="1"/>
      <c r="E23" s="1"/>
      <c r="F23" s="1"/>
      <c r="G23" s="10"/>
    </row>
    <row r="24" spans="1:7" ht="26.25" customHeight="1" thickBot="1">
      <c r="A24" s="206"/>
      <c r="B24" s="11" t="s">
        <v>47</v>
      </c>
      <c r="C24" s="12"/>
      <c r="D24" s="12"/>
      <c r="E24" s="12"/>
      <c r="F24" s="12"/>
      <c r="G24" s="13"/>
    </row>
    <row r="25" spans="1:7" ht="78.75" customHeight="1" thickBot="1">
      <c r="A25" s="40" t="s">
        <v>48</v>
      </c>
      <c r="B25" s="14"/>
      <c r="C25" s="14"/>
      <c r="D25" s="14"/>
      <c r="E25" s="14"/>
      <c r="F25" s="14"/>
      <c r="G25" s="3"/>
    </row>
    <row r="27" spans="1:6" ht="16.5">
      <c r="A27" t="s">
        <v>49</v>
      </c>
      <c r="D27" t="s">
        <v>50</v>
      </c>
      <c r="F27" t="s">
        <v>51</v>
      </c>
    </row>
  </sheetData>
  <sheetProtection/>
  <mergeCells count="6">
    <mergeCell ref="A1:G1"/>
    <mergeCell ref="A4:A10"/>
    <mergeCell ref="A11:A18"/>
    <mergeCell ref="A19:A24"/>
    <mergeCell ref="F3:G3"/>
    <mergeCell ref="E4:E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G13" sqref="G13"/>
    </sheetView>
  </sheetViews>
  <sheetFormatPr defaultColWidth="9.00390625" defaultRowHeight="16.5"/>
  <cols>
    <col min="1" max="1" width="14.125" style="0" customWidth="1"/>
    <col min="2" max="2" width="9.875" style="0" customWidth="1"/>
    <col min="3" max="3" width="5.50390625" style="0" customWidth="1"/>
    <col min="4" max="4" width="16.75390625" style="0" customWidth="1"/>
    <col min="5" max="5" width="12.625" style="0" customWidth="1"/>
    <col min="6" max="6" width="10.875" style="0" customWidth="1"/>
    <col min="7" max="7" width="10.00390625" style="0" customWidth="1"/>
  </cols>
  <sheetData>
    <row r="1" spans="1:7" ht="16.5">
      <c r="A1" s="200" t="s">
        <v>58</v>
      </c>
      <c r="B1" s="200"/>
      <c r="C1" s="200"/>
      <c r="D1" s="200"/>
      <c r="E1" s="200"/>
      <c r="F1" s="200"/>
      <c r="G1" s="200"/>
    </row>
    <row r="2" ht="17.25" thickBot="1"/>
    <row r="3" spans="1:7" ht="17.25" thickBot="1">
      <c r="A3" s="15" t="s">
        <v>53</v>
      </c>
      <c r="B3" s="15" t="s">
        <v>21</v>
      </c>
      <c r="C3" s="2" t="str">
        <f>'輸入菜單頁面'!A32</f>
        <v>12月</v>
      </c>
      <c r="D3" s="3" t="str">
        <f>'輸入菜單頁面'!A33</f>
        <v>26日</v>
      </c>
      <c r="E3" s="4"/>
      <c r="F3" s="207" t="s">
        <v>69</v>
      </c>
      <c r="G3" s="208"/>
    </row>
    <row r="4" spans="1:7" ht="22.5" customHeight="1" thickBot="1">
      <c r="A4" s="204" t="s">
        <v>23</v>
      </c>
      <c r="B4" s="44" t="s">
        <v>24</v>
      </c>
      <c r="C4" s="2"/>
      <c r="D4" s="3" t="str">
        <f>'輸入菜單頁面'!A38</f>
        <v>紫米飯</v>
      </c>
      <c r="E4" s="201" t="s">
        <v>25</v>
      </c>
      <c r="F4" s="44" t="s">
        <v>26</v>
      </c>
      <c r="G4" s="4">
        <v>74</v>
      </c>
    </row>
    <row r="5" spans="1:7" ht="22.5" customHeight="1" thickBot="1">
      <c r="A5" s="205"/>
      <c r="B5" s="45" t="s">
        <v>27</v>
      </c>
      <c r="C5" s="4">
        <v>1</v>
      </c>
      <c r="D5" s="16" t="str">
        <f>'輸入菜單頁面'!B32</f>
        <v>梅干扣肉</v>
      </c>
      <c r="E5" s="202"/>
      <c r="F5" s="44" t="s">
        <v>28</v>
      </c>
      <c r="G5" s="4">
        <v>14</v>
      </c>
    </row>
    <row r="6" spans="1:7" ht="20.25" customHeight="1" thickBot="1">
      <c r="A6" s="205"/>
      <c r="B6" s="46"/>
      <c r="C6" s="4">
        <v>2</v>
      </c>
      <c r="D6" s="4" t="str">
        <f>'輸入菜單頁面'!E32</f>
        <v>五福臨門</v>
      </c>
      <c r="E6" s="202"/>
      <c r="F6" s="44" t="s">
        <v>29</v>
      </c>
      <c r="G6" s="4">
        <v>1</v>
      </c>
    </row>
    <row r="7" spans="1:7" ht="23.25" customHeight="1" thickBot="1">
      <c r="A7" s="205"/>
      <c r="B7" s="47"/>
      <c r="C7" s="4">
        <v>3</v>
      </c>
      <c r="D7" s="4" t="str">
        <f>'輸入菜單頁面'!H32</f>
        <v>滷大白菜</v>
      </c>
      <c r="E7" s="202"/>
      <c r="F7" s="44" t="s">
        <v>30</v>
      </c>
      <c r="G7" s="4">
        <v>2</v>
      </c>
    </row>
    <row r="8" spans="1:7" ht="21.75" customHeight="1" thickBot="1">
      <c r="A8" s="205"/>
      <c r="B8" s="44" t="s">
        <v>31</v>
      </c>
      <c r="C8" s="4"/>
      <c r="D8" s="4" t="str">
        <f>'輸入菜單頁面'!K32</f>
        <v>味噌湯</v>
      </c>
      <c r="E8" s="202"/>
      <c r="F8" s="44" t="s">
        <v>32</v>
      </c>
      <c r="G8" s="4"/>
    </row>
    <row r="9" spans="1:7" ht="21.75" customHeight="1" thickBot="1">
      <c r="A9" s="205"/>
      <c r="B9" s="44" t="s">
        <v>6</v>
      </c>
      <c r="C9" s="4"/>
      <c r="D9" s="4"/>
      <c r="E9" s="202"/>
      <c r="F9" s="44"/>
      <c r="G9" s="4"/>
    </row>
    <row r="10" spans="1:7" ht="28.5" customHeight="1" thickBot="1">
      <c r="A10" s="206"/>
      <c r="B10" s="45" t="s">
        <v>33</v>
      </c>
      <c r="E10" s="202"/>
      <c r="F10" s="45" t="s">
        <v>34</v>
      </c>
      <c r="G10" s="6">
        <v>91</v>
      </c>
    </row>
    <row r="11" spans="1:7" ht="20.25" customHeight="1">
      <c r="A11" s="204" t="s">
        <v>35</v>
      </c>
      <c r="B11" s="5" t="s">
        <v>36</v>
      </c>
      <c r="C11" s="7"/>
      <c r="D11" s="7"/>
      <c r="E11" s="7"/>
      <c r="F11" s="7"/>
      <c r="G11" s="8"/>
    </row>
    <row r="12" spans="1:7" ht="22.5" customHeight="1">
      <c r="A12" s="205"/>
      <c r="B12" s="9" t="s">
        <v>37</v>
      </c>
      <c r="C12" s="1"/>
      <c r="D12" s="1"/>
      <c r="E12" s="1"/>
      <c r="F12" s="1"/>
      <c r="G12" s="10"/>
    </row>
    <row r="13" spans="1:7" ht="26.25" customHeight="1">
      <c r="A13" s="205"/>
      <c r="B13" s="9" t="s">
        <v>38</v>
      </c>
      <c r="C13" s="1"/>
      <c r="D13" s="1"/>
      <c r="E13" s="1"/>
      <c r="F13" s="1"/>
      <c r="G13" s="10"/>
    </row>
    <row r="14" spans="1:7" ht="21" customHeight="1">
      <c r="A14" s="205"/>
      <c r="B14" s="9" t="s">
        <v>39</v>
      </c>
      <c r="C14" s="1"/>
      <c r="D14" s="1"/>
      <c r="E14" s="1"/>
      <c r="F14" s="1"/>
      <c r="G14" s="10"/>
    </row>
    <row r="15" spans="1:7" ht="23.25" customHeight="1">
      <c r="A15" s="205"/>
      <c r="B15" s="9" t="s">
        <v>40</v>
      </c>
      <c r="C15" s="1"/>
      <c r="D15" s="1"/>
      <c r="E15" s="1"/>
      <c r="F15" s="1"/>
      <c r="G15" s="10"/>
    </row>
    <row r="16" spans="1:7" ht="16.5">
      <c r="A16" s="205"/>
      <c r="B16" s="9"/>
      <c r="C16" s="1"/>
      <c r="D16" s="1"/>
      <c r="E16" s="1"/>
      <c r="F16" s="1"/>
      <c r="G16" s="10"/>
    </row>
    <row r="17" spans="1:7" ht="16.5">
      <c r="A17" s="205"/>
      <c r="B17" s="9"/>
      <c r="C17" s="1"/>
      <c r="D17" s="1"/>
      <c r="E17" s="1"/>
      <c r="F17" s="1"/>
      <c r="G17" s="10"/>
    </row>
    <row r="18" spans="1:7" ht="36" customHeight="1" thickBot="1">
      <c r="A18" s="206"/>
      <c r="B18" s="11"/>
      <c r="C18" s="12"/>
      <c r="D18" s="12"/>
      <c r="E18" s="12"/>
      <c r="F18" s="12"/>
      <c r="G18" s="13"/>
    </row>
    <row r="19" spans="1:7" ht="32.25" customHeight="1">
      <c r="A19" s="204" t="s">
        <v>41</v>
      </c>
      <c r="B19" s="5" t="s">
        <v>42</v>
      </c>
      <c r="C19" s="7"/>
      <c r="D19" s="7"/>
      <c r="E19" s="7"/>
      <c r="F19" s="7"/>
      <c r="G19" s="8"/>
    </row>
    <row r="20" spans="1:7" ht="28.5" customHeight="1">
      <c r="A20" s="205"/>
      <c r="B20" s="9" t="s">
        <v>43</v>
      </c>
      <c r="C20" s="1"/>
      <c r="D20" s="1"/>
      <c r="E20" s="1"/>
      <c r="F20" s="1"/>
      <c r="G20" s="10"/>
    </row>
    <row r="21" spans="1:7" ht="33" customHeight="1">
      <c r="A21" s="205"/>
      <c r="B21" s="9" t="s">
        <v>44</v>
      </c>
      <c r="C21" s="1"/>
      <c r="D21" s="1"/>
      <c r="E21" s="1"/>
      <c r="F21" s="1"/>
      <c r="G21" s="10"/>
    </row>
    <row r="22" spans="1:7" ht="24" customHeight="1">
      <c r="A22" s="205"/>
      <c r="B22" s="9" t="s">
        <v>45</v>
      </c>
      <c r="C22" s="1"/>
      <c r="D22" s="1"/>
      <c r="E22" s="1"/>
      <c r="F22" s="1"/>
      <c r="G22" s="10"/>
    </row>
    <row r="23" spans="1:7" ht="27" customHeight="1">
      <c r="A23" s="205"/>
      <c r="B23" s="9" t="s">
        <v>46</v>
      </c>
      <c r="C23" s="1"/>
      <c r="D23" s="1"/>
      <c r="E23" s="1"/>
      <c r="F23" s="1"/>
      <c r="G23" s="10"/>
    </row>
    <row r="24" spans="1:7" ht="30.75" customHeight="1" thickBot="1">
      <c r="A24" s="206"/>
      <c r="B24" s="11" t="s">
        <v>47</v>
      </c>
      <c r="C24" s="12"/>
      <c r="D24" s="12"/>
      <c r="E24" s="12"/>
      <c r="F24" s="12"/>
      <c r="G24" s="13"/>
    </row>
    <row r="25" spans="1:7" ht="83.25" customHeight="1" thickBot="1">
      <c r="A25" s="40" t="s">
        <v>48</v>
      </c>
      <c r="B25" s="14"/>
      <c r="C25" s="14"/>
      <c r="D25" s="14"/>
      <c r="E25" s="14"/>
      <c r="F25" s="14"/>
      <c r="G25" s="3"/>
    </row>
    <row r="27" spans="1:6" ht="16.5">
      <c r="A27" t="s">
        <v>49</v>
      </c>
      <c r="D27" t="s">
        <v>50</v>
      </c>
      <c r="F27" t="s">
        <v>51</v>
      </c>
    </row>
  </sheetData>
  <sheetProtection/>
  <mergeCells count="6">
    <mergeCell ref="A1:G1"/>
    <mergeCell ref="A4:A10"/>
    <mergeCell ref="A11:A18"/>
    <mergeCell ref="A19:A24"/>
    <mergeCell ref="F3:G3"/>
    <mergeCell ref="E4:E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8"/>
  <sheetViews>
    <sheetView zoomScale="115" zoomScaleNormal="115" zoomScalePageLayoutView="0" workbookViewId="0" topLeftCell="Q24">
      <selection activeCell="AI33" sqref="AI33:AK33"/>
    </sheetView>
  </sheetViews>
  <sheetFormatPr defaultColWidth="9.00390625" defaultRowHeight="16.5"/>
  <cols>
    <col min="1" max="1" width="4.25390625" style="87" customWidth="1"/>
    <col min="2" max="2" width="5.625" style="90" customWidth="1"/>
    <col min="3" max="3" width="4.25390625" style="90" customWidth="1"/>
    <col min="4" max="4" width="13.625" style="90" customWidth="1"/>
    <col min="5" max="5" width="5.375" style="90" customWidth="1"/>
    <col min="6" max="6" width="3.625" style="90" customWidth="1"/>
    <col min="7" max="7" width="6.625" style="90" customWidth="1"/>
    <col min="8" max="8" width="5.625" style="90" customWidth="1"/>
    <col min="9" max="9" width="4.75390625" style="90" customWidth="1"/>
    <col min="10" max="10" width="13.625" style="90" customWidth="1"/>
    <col min="11" max="11" width="6.25390625" style="90" customWidth="1"/>
    <col min="12" max="12" width="3.875" style="90" customWidth="1"/>
    <col min="13" max="13" width="7.25390625" style="63" customWidth="1"/>
    <col min="14" max="14" width="5.625" style="63" customWidth="1"/>
    <col min="15" max="15" width="4.50390625" style="63" customWidth="1"/>
    <col min="16" max="16" width="15.00390625" style="63" customWidth="1"/>
    <col min="17" max="17" width="6.00390625" style="63" customWidth="1"/>
    <col min="18" max="18" width="3.875" style="63" customWidth="1"/>
    <col min="19" max="19" width="7.125" style="63" customWidth="1"/>
    <col min="20" max="20" width="5.625" style="63" customWidth="1"/>
    <col min="21" max="21" width="5.125" style="63" customWidth="1"/>
    <col min="22" max="22" width="13.875" style="63" customWidth="1"/>
    <col min="23" max="23" width="6.00390625" style="63" customWidth="1"/>
    <col min="24" max="24" width="4.125" style="63" customWidth="1"/>
    <col min="25" max="25" width="7.00390625" style="63" customWidth="1"/>
    <col min="26" max="27" width="5.625" style="63" customWidth="1"/>
    <col min="28" max="28" width="13.375" style="63" customWidth="1"/>
    <col min="29" max="29" width="6.375" style="63" customWidth="1"/>
    <col min="30" max="30" width="3.50390625" style="63" customWidth="1"/>
    <col min="31" max="31" width="7.50390625" style="90" customWidth="1"/>
    <col min="32" max="32" width="5.625" style="63" customWidth="1"/>
    <col min="33" max="33" width="4.375" style="63" customWidth="1"/>
    <col min="34" max="34" width="13.00390625" style="63" customWidth="1"/>
    <col min="35" max="35" width="4.875" style="63" customWidth="1"/>
    <col min="36" max="36" width="3.50390625" style="63" customWidth="1"/>
    <col min="37" max="37" width="7.50390625" style="90" customWidth="1"/>
    <col min="38" max="16384" width="9.00390625" style="63" customWidth="1"/>
  </cols>
  <sheetData>
    <row r="1" spans="1:37" ht="24.75" customHeight="1">
      <c r="A1" s="260" t="str">
        <f>'輸入菜單頁面'!A1</f>
        <v>南投縣中寮鄉清水國小103年度第一學期第17週學生營養午餐(12/22-12/27)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1"/>
      <c r="AK1" s="63"/>
    </row>
    <row r="2" spans="1:37" ht="21.75" customHeight="1" thickBot="1">
      <c r="A2" s="64" t="s">
        <v>62</v>
      </c>
      <c r="B2" s="65"/>
      <c r="C2" s="65"/>
      <c r="D2" s="66">
        <f>'輸入菜單頁面'!A8</f>
        <v>91</v>
      </c>
      <c r="E2" s="65" t="s">
        <v>63</v>
      </c>
      <c r="F2" s="65"/>
      <c r="G2" s="65"/>
      <c r="H2" s="65"/>
      <c r="I2" s="67"/>
      <c r="J2" s="67"/>
      <c r="K2" s="217">
        <f>'輸入菜單頁面'!A15</f>
        <v>92</v>
      </c>
      <c r="L2" s="218"/>
      <c r="M2" s="67" t="s">
        <v>63</v>
      </c>
      <c r="N2" s="67"/>
      <c r="O2" s="67"/>
      <c r="P2" s="67"/>
      <c r="Q2" s="217">
        <f>'輸入菜單頁面'!A24</f>
        <v>95</v>
      </c>
      <c r="R2" s="218"/>
      <c r="S2" s="67" t="s">
        <v>63</v>
      </c>
      <c r="T2" s="67"/>
      <c r="U2" s="67"/>
      <c r="V2" s="67"/>
      <c r="W2" s="217">
        <f>'輸入菜單頁面'!A30</f>
        <v>96</v>
      </c>
      <c r="X2" s="218"/>
      <c r="Y2" s="67" t="s">
        <v>63</v>
      </c>
      <c r="AB2" s="68"/>
      <c r="AC2" s="217">
        <f>'輸入菜單頁面'!A37</f>
        <v>91</v>
      </c>
      <c r="AD2" s="218"/>
      <c r="AE2" s="69" t="s">
        <v>63</v>
      </c>
      <c r="AH2" s="68"/>
      <c r="AI2" s="217">
        <v>91</v>
      </c>
      <c r="AJ2" s="218"/>
      <c r="AK2" s="69" t="s">
        <v>63</v>
      </c>
    </row>
    <row r="3" spans="1:37" ht="22.5" customHeight="1">
      <c r="A3" s="70" t="s">
        <v>64</v>
      </c>
      <c r="B3" s="219">
        <v>41995</v>
      </c>
      <c r="C3" s="220"/>
      <c r="D3" s="220"/>
      <c r="E3" s="221" t="s">
        <v>65</v>
      </c>
      <c r="F3" s="221"/>
      <c r="G3" s="222"/>
      <c r="H3" s="219">
        <f>B3+1</f>
        <v>41996</v>
      </c>
      <c r="I3" s="220"/>
      <c r="J3" s="220"/>
      <c r="K3" s="221" t="s">
        <v>66</v>
      </c>
      <c r="L3" s="221"/>
      <c r="M3" s="222"/>
      <c r="N3" s="219">
        <f>H3+1</f>
        <v>41997</v>
      </c>
      <c r="O3" s="220"/>
      <c r="P3" s="220"/>
      <c r="Q3" s="221" t="s">
        <v>67</v>
      </c>
      <c r="R3" s="221"/>
      <c r="S3" s="222"/>
      <c r="T3" s="219">
        <f>N3+1</f>
        <v>41998</v>
      </c>
      <c r="U3" s="220"/>
      <c r="V3" s="220"/>
      <c r="W3" s="221" t="s">
        <v>68</v>
      </c>
      <c r="X3" s="221"/>
      <c r="Y3" s="222"/>
      <c r="Z3" s="219">
        <f>T3+1</f>
        <v>41999</v>
      </c>
      <c r="AA3" s="220"/>
      <c r="AB3" s="220"/>
      <c r="AC3" s="221" t="s">
        <v>69</v>
      </c>
      <c r="AD3" s="221"/>
      <c r="AE3" s="222"/>
      <c r="AF3" s="219">
        <f>Z3+1</f>
        <v>42000</v>
      </c>
      <c r="AG3" s="220"/>
      <c r="AH3" s="220"/>
      <c r="AI3" s="221" t="s">
        <v>217</v>
      </c>
      <c r="AJ3" s="221"/>
      <c r="AK3" s="222"/>
    </row>
    <row r="4" spans="1:37" ht="27.75" customHeight="1">
      <c r="A4" s="71" t="s">
        <v>70</v>
      </c>
      <c r="B4" s="72" t="s">
        <v>71</v>
      </c>
      <c r="C4" s="72" t="s">
        <v>72</v>
      </c>
      <c r="D4" s="73" t="s">
        <v>73</v>
      </c>
      <c r="E4" s="72" t="s">
        <v>74</v>
      </c>
      <c r="F4" s="72" t="s">
        <v>75</v>
      </c>
      <c r="G4" s="72" t="s">
        <v>76</v>
      </c>
      <c r="H4" s="72" t="s">
        <v>71</v>
      </c>
      <c r="I4" s="72" t="s">
        <v>72</v>
      </c>
      <c r="J4" s="73" t="s">
        <v>73</v>
      </c>
      <c r="K4" s="72" t="s">
        <v>74</v>
      </c>
      <c r="L4" s="72" t="s">
        <v>75</v>
      </c>
      <c r="M4" s="72" t="s">
        <v>76</v>
      </c>
      <c r="N4" s="72" t="s">
        <v>71</v>
      </c>
      <c r="O4" s="72" t="s">
        <v>72</v>
      </c>
      <c r="P4" s="73" t="s">
        <v>73</v>
      </c>
      <c r="Q4" s="72" t="s">
        <v>74</v>
      </c>
      <c r="R4" s="72" t="s">
        <v>75</v>
      </c>
      <c r="S4" s="72" t="s">
        <v>76</v>
      </c>
      <c r="T4" s="72" t="s">
        <v>71</v>
      </c>
      <c r="U4" s="72" t="s">
        <v>72</v>
      </c>
      <c r="V4" s="73" t="s">
        <v>73</v>
      </c>
      <c r="W4" s="72" t="s">
        <v>74</v>
      </c>
      <c r="X4" s="72" t="s">
        <v>75</v>
      </c>
      <c r="Y4" s="72" t="s">
        <v>76</v>
      </c>
      <c r="Z4" s="72" t="s">
        <v>71</v>
      </c>
      <c r="AA4" s="72" t="s">
        <v>72</v>
      </c>
      <c r="AB4" s="73" t="s">
        <v>73</v>
      </c>
      <c r="AC4" s="72" t="s">
        <v>74</v>
      </c>
      <c r="AD4" s="72" t="s">
        <v>75</v>
      </c>
      <c r="AE4" s="72" t="s">
        <v>76</v>
      </c>
      <c r="AF4" s="72" t="s">
        <v>71</v>
      </c>
      <c r="AG4" s="72" t="s">
        <v>72</v>
      </c>
      <c r="AH4" s="73" t="s">
        <v>73</v>
      </c>
      <c r="AI4" s="72" t="s">
        <v>74</v>
      </c>
      <c r="AJ4" s="72" t="s">
        <v>75</v>
      </c>
      <c r="AK4" s="72" t="s">
        <v>76</v>
      </c>
    </row>
    <row r="5" spans="1:37" s="78" customFormat="1" ht="19.5" customHeight="1">
      <c r="A5" s="256" t="s">
        <v>77</v>
      </c>
      <c r="B5" s="223" t="str">
        <f>'輸入菜單頁面'!A9</f>
        <v>地瓜飯</v>
      </c>
      <c r="C5" s="224" t="s">
        <v>125</v>
      </c>
      <c r="D5" s="75" t="s">
        <v>113</v>
      </c>
      <c r="E5" s="76">
        <v>4.66</v>
      </c>
      <c r="F5" s="74" t="s">
        <v>75</v>
      </c>
      <c r="G5" s="74">
        <f>E5*1000/D2</f>
        <v>51.20879120879121</v>
      </c>
      <c r="H5" s="223" t="str">
        <f>'輸入菜單頁面'!A16</f>
        <v>薏仁飯</v>
      </c>
      <c r="I5" s="224" t="s">
        <v>78</v>
      </c>
      <c r="J5" s="75" t="s">
        <v>114</v>
      </c>
      <c r="K5" s="76">
        <v>4.66</v>
      </c>
      <c r="L5" s="74" t="s">
        <v>75</v>
      </c>
      <c r="M5" s="74">
        <f>K5*1000/K2</f>
        <v>50.65217391304348</v>
      </c>
      <c r="N5" s="223" t="str">
        <f>'輸入菜單頁面'!B17</f>
        <v>香菇肉羹燴飯</v>
      </c>
      <c r="O5" s="224" t="s">
        <v>78</v>
      </c>
      <c r="P5" s="109" t="str">
        <f>'輸入菜單頁面'!B18</f>
        <v>肉絲(寶麗)</v>
      </c>
      <c r="Q5" s="95">
        <f>'輸入菜單頁面'!C18</f>
        <v>1.5</v>
      </c>
      <c r="R5" s="96" t="s">
        <v>75</v>
      </c>
      <c r="S5" s="74">
        <f>Q5*1000/Q2</f>
        <v>15.789473684210526</v>
      </c>
      <c r="T5" s="223" t="s">
        <v>115</v>
      </c>
      <c r="U5" s="224" t="s">
        <v>78</v>
      </c>
      <c r="V5" s="75" t="s">
        <v>116</v>
      </c>
      <c r="W5" s="76">
        <v>4.66</v>
      </c>
      <c r="X5" s="74" t="s">
        <v>75</v>
      </c>
      <c r="Y5" s="74">
        <f>W5*1000/W2</f>
        <v>48.541666666666664</v>
      </c>
      <c r="Z5" s="223" t="str">
        <f>'輸入菜單頁面'!A38</f>
        <v>紫米飯</v>
      </c>
      <c r="AA5" s="224" t="s">
        <v>78</v>
      </c>
      <c r="AB5" s="75" t="s">
        <v>79</v>
      </c>
      <c r="AC5" s="76">
        <v>4.66</v>
      </c>
      <c r="AD5" s="74" t="s">
        <v>117</v>
      </c>
      <c r="AE5" s="77">
        <f>AC5*1000/AC2</f>
        <v>51.20879120879121</v>
      </c>
      <c r="AF5" s="223" t="str">
        <f>'輸入菜單頁面'!A45</f>
        <v>地瓜飯</v>
      </c>
      <c r="AG5" s="224" t="s">
        <v>78</v>
      </c>
      <c r="AH5" s="75" t="s">
        <v>79</v>
      </c>
      <c r="AI5" s="76">
        <v>4.66</v>
      </c>
      <c r="AJ5" s="74" t="s">
        <v>75</v>
      </c>
      <c r="AK5" s="77">
        <f>AI5*1000/AI2</f>
        <v>51.20879120879121</v>
      </c>
    </row>
    <row r="6" spans="1:37" s="78" customFormat="1" ht="19.5" customHeight="1">
      <c r="A6" s="256"/>
      <c r="B6" s="223"/>
      <c r="C6" s="224"/>
      <c r="D6" s="117" t="str">
        <f>'輸入菜單頁面'!H9</f>
        <v>*地瓜</v>
      </c>
      <c r="E6" s="118">
        <f>'輸入菜單頁面'!I9</f>
        <v>1</v>
      </c>
      <c r="F6" s="74" t="str">
        <f>'輸入菜單頁面'!J9</f>
        <v>K</v>
      </c>
      <c r="G6" s="74">
        <f>E6*1000/D2</f>
        <v>10.989010989010989</v>
      </c>
      <c r="H6" s="223"/>
      <c r="I6" s="224"/>
      <c r="J6" s="75" t="str">
        <f>'輸入菜單頁面'!H8</f>
        <v>薏仁</v>
      </c>
      <c r="K6" s="76">
        <f>'輸入菜單頁面'!I8</f>
        <v>0.6</v>
      </c>
      <c r="L6" s="74" t="s">
        <v>75</v>
      </c>
      <c r="M6" s="74">
        <f>K6*1000/K2</f>
        <v>6.521739130434782</v>
      </c>
      <c r="N6" s="223"/>
      <c r="O6" s="224"/>
      <c r="P6" s="97" t="str">
        <f>'輸入菜單頁面'!B19</f>
        <v>大白菜(西螺)</v>
      </c>
      <c r="Q6" s="98">
        <f>'輸入菜單頁面'!C19</f>
        <v>5</v>
      </c>
      <c r="R6" s="99" t="s">
        <v>128</v>
      </c>
      <c r="S6" s="74">
        <f>Q6*1000/Q2</f>
        <v>52.63157894736842</v>
      </c>
      <c r="T6" s="223"/>
      <c r="U6" s="224"/>
      <c r="V6" s="119" t="s">
        <v>120</v>
      </c>
      <c r="W6" s="120">
        <v>0.6</v>
      </c>
      <c r="X6" s="74" t="s">
        <v>75</v>
      </c>
      <c r="Y6" s="74">
        <f>W6*1000/W2</f>
        <v>6.25</v>
      </c>
      <c r="Z6" s="223"/>
      <c r="AA6" s="224"/>
      <c r="AB6" s="75" t="str">
        <f>'輸入菜單頁面'!H31</f>
        <v>*紫米</v>
      </c>
      <c r="AC6" s="76">
        <f>'輸入菜單頁面'!I31</f>
        <v>0.6</v>
      </c>
      <c r="AD6" s="74" t="s">
        <v>117</v>
      </c>
      <c r="AE6" s="77">
        <f>AC6*1000/AC2</f>
        <v>6.593406593406593</v>
      </c>
      <c r="AF6" s="223"/>
      <c r="AG6" s="224"/>
      <c r="AH6" s="75" t="str">
        <f>'輸入菜單頁面'!H38</f>
        <v>*地瓜</v>
      </c>
      <c r="AI6" s="76">
        <f>'輸入菜單頁面'!I38</f>
        <v>1</v>
      </c>
      <c r="AJ6" s="74" t="s">
        <v>75</v>
      </c>
      <c r="AK6" s="77">
        <f>AI6*1000/AI2</f>
        <v>10.989010989010989</v>
      </c>
    </row>
    <row r="7" spans="1:37" s="78" customFormat="1" ht="19.5" customHeight="1">
      <c r="A7" s="256"/>
      <c r="B7" s="223"/>
      <c r="C7" s="224"/>
      <c r="D7" s="75"/>
      <c r="E7" s="76"/>
      <c r="F7" s="74" t="s">
        <v>75</v>
      </c>
      <c r="G7" s="74">
        <f>E7*1000/D2</f>
        <v>0</v>
      </c>
      <c r="H7" s="223"/>
      <c r="I7" s="224"/>
      <c r="J7" s="75"/>
      <c r="K7" s="76"/>
      <c r="L7" s="74" t="s">
        <v>75</v>
      </c>
      <c r="M7" s="74">
        <f>K7*1000/K2</f>
        <v>0</v>
      </c>
      <c r="N7" s="223"/>
      <c r="O7" s="224"/>
      <c r="P7" s="97" t="str">
        <f>'輸入菜單頁面'!B20</f>
        <v>木耳(西螺)</v>
      </c>
      <c r="Q7" s="98">
        <f>'輸入菜單頁面'!C20</f>
        <v>0.6</v>
      </c>
      <c r="R7" s="99" t="s">
        <v>75</v>
      </c>
      <c r="S7" s="74">
        <f>Q7*1000/Q2</f>
        <v>6.315789473684211</v>
      </c>
      <c r="T7" s="223"/>
      <c r="U7" s="224"/>
      <c r="V7" s="75"/>
      <c r="W7" s="76"/>
      <c r="X7" s="74" t="s">
        <v>75</v>
      </c>
      <c r="Y7" s="74">
        <f>W7*1000/W2</f>
        <v>0</v>
      </c>
      <c r="Z7" s="223"/>
      <c r="AA7" s="224"/>
      <c r="AB7" s="75"/>
      <c r="AC7" s="76"/>
      <c r="AD7" s="74" t="s">
        <v>75</v>
      </c>
      <c r="AE7" s="77">
        <f>AC7*1000/AC2</f>
        <v>0</v>
      </c>
      <c r="AF7" s="223"/>
      <c r="AG7" s="224"/>
      <c r="AH7" s="75"/>
      <c r="AI7" s="76"/>
      <c r="AJ7" s="74" t="s">
        <v>75</v>
      </c>
      <c r="AK7" s="77">
        <f>AI7*1000/AI2</f>
        <v>0</v>
      </c>
    </row>
    <row r="8" spans="1:37" s="78" customFormat="1" ht="19.5" customHeight="1">
      <c r="A8" s="256"/>
      <c r="B8" s="223"/>
      <c r="C8" s="224"/>
      <c r="D8" s="75"/>
      <c r="E8" s="76"/>
      <c r="F8" s="74" t="s">
        <v>75</v>
      </c>
      <c r="G8" s="74">
        <f>E8*1000/D2</f>
        <v>0</v>
      </c>
      <c r="H8" s="223"/>
      <c r="I8" s="224"/>
      <c r="J8" s="75"/>
      <c r="K8" s="76"/>
      <c r="L8" s="74" t="s">
        <v>75</v>
      </c>
      <c r="M8" s="74">
        <f>K8*1000/K2</f>
        <v>0</v>
      </c>
      <c r="N8" s="223"/>
      <c r="O8" s="224"/>
      <c r="P8" s="97" t="str">
        <f>'輸入菜單頁面'!B21</f>
        <v>胡蘿蔔(西螺)</v>
      </c>
      <c r="Q8" s="98">
        <f>'輸入菜單頁面'!C21</f>
        <v>0.5</v>
      </c>
      <c r="R8" s="99" t="s">
        <v>75</v>
      </c>
      <c r="S8" s="74">
        <f>Q8*1000/Q2</f>
        <v>5.2631578947368425</v>
      </c>
      <c r="T8" s="223"/>
      <c r="U8" s="224"/>
      <c r="V8" s="75"/>
      <c r="W8" s="76"/>
      <c r="X8" s="74" t="s">
        <v>75</v>
      </c>
      <c r="Y8" s="74">
        <f>W8*1000/W2</f>
        <v>0</v>
      </c>
      <c r="Z8" s="223"/>
      <c r="AA8" s="224"/>
      <c r="AB8" s="75"/>
      <c r="AC8" s="76"/>
      <c r="AD8" s="74" t="s">
        <v>75</v>
      </c>
      <c r="AE8" s="77">
        <f>AC8*1000/AC2</f>
        <v>0</v>
      </c>
      <c r="AF8" s="223"/>
      <c r="AG8" s="224"/>
      <c r="AH8" s="75"/>
      <c r="AI8" s="76"/>
      <c r="AJ8" s="74" t="s">
        <v>75</v>
      </c>
      <c r="AK8" s="77">
        <f>AI8*1000/AI2</f>
        <v>0</v>
      </c>
    </row>
    <row r="9" spans="1:37" s="78" customFormat="1" ht="19.5" customHeight="1">
      <c r="A9" s="256"/>
      <c r="B9" s="223"/>
      <c r="C9" s="224"/>
      <c r="D9" s="75">
        <f>'輸入菜單頁面'!B9</f>
        <v>0</v>
      </c>
      <c r="E9" s="76">
        <f>'輸入菜單頁面'!C9</f>
        <v>0</v>
      </c>
      <c r="F9" s="74" t="s">
        <v>75</v>
      </c>
      <c r="G9" s="74">
        <f>E9*1000/D2</f>
        <v>0</v>
      </c>
      <c r="H9" s="223"/>
      <c r="I9" s="224"/>
      <c r="J9" s="75"/>
      <c r="K9" s="76"/>
      <c r="L9" s="74" t="s">
        <v>75</v>
      </c>
      <c r="M9" s="74">
        <f>K9*1000/K2</f>
        <v>0</v>
      </c>
      <c r="N9" s="223"/>
      <c r="O9" s="224"/>
      <c r="P9" s="97" t="str">
        <f>'輸入菜單頁面'!B22</f>
        <v>蛋(台灣優質)</v>
      </c>
      <c r="Q9" s="98">
        <f>'輸入菜單頁面'!C22</f>
        <v>1.2</v>
      </c>
      <c r="R9" s="99" t="s">
        <v>128</v>
      </c>
      <c r="S9" s="74">
        <f>Q9*1000/Q2</f>
        <v>12.631578947368421</v>
      </c>
      <c r="T9" s="223"/>
      <c r="U9" s="224"/>
      <c r="V9" s="75"/>
      <c r="W9" s="76"/>
      <c r="X9" s="74" t="s">
        <v>75</v>
      </c>
      <c r="Y9" s="74">
        <f>W9*1000/W2</f>
        <v>0</v>
      </c>
      <c r="Z9" s="223"/>
      <c r="AA9" s="224"/>
      <c r="AB9" s="75"/>
      <c r="AC9" s="76"/>
      <c r="AD9" s="74" t="s">
        <v>75</v>
      </c>
      <c r="AE9" s="77">
        <f>AC9*1000/AC2</f>
        <v>0</v>
      </c>
      <c r="AF9" s="223"/>
      <c r="AG9" s="224"/>
      <c r="AH9" s="75"/>
      <c r="AI9" s="76"/>
      <c r="AJ9" s="74" t="s">
        <v>75</v>
      </c>
      <c r="AK9" s="77">
        <f>AI9*1000/AI2</f>
        <v>0</v>
      </c>
    </row>
    <row r="10" spans="1:37" s="78" customFormat="1" ht="19.5" customHeight="1">
      <c r="A10" s="256" t="s">
        <v>80</v>
      </c>
      <c r="B10" s="223" t="str">
        <f>'輸入菜單頁面'!B3</f>
        <v>清蒸黃金豆腐</v>
      </c>
      <c r="C10" s="224" t="s">
        <v>81</v>
      </c>
      <c r="D10" s="94" t="str">
        <f>'輸入菜單頁面'!B4</f>
        <v>黃金豆腐(榮洲)</v>
      </c>
      <c r="E10" s="95" t="str">
        <f>'輸入菜單頁面'!C4</f>
        <v>91+5</v>
      </c>
      <c r="F10" s="96" t="str">
        <f>'輸入菜單頁面'!D4</f>
        <v>個</v>
      </c>
      <c r="G10" s="74" t="e">
        <f>E10*1000/D2</f>
        <v>#VALUE!</v>
      </c>
      <c r="H10" s="250" t="str">
        <f>'輸入菜單頁面'!B10</f>
        <v>塔香雞丁</v>
      </c>
      <c r="I10" s="224" t="s">
        <v>82</v>
      </c>
      <c r="J10" s="94" t="str">
        <f>'輸入菜單頁面'!B11</f>
        <v>土雞丁(台灣鵝業)</v>
      </c>
      <c r="K10" s="111">
        <f>'輸入菜單頁面'!C11</f>
        <v>6</v>
      </c>
      <c r="L10" s="96" t="s">
        <v>75</v>
      </c>
      <c r="M10" s="74">
        <f>K10*1000/K2</f>
        <v>65.21739130434783</v>
      </c>
      <c r="N10" s="223"/>
      <c r="O10" s="224"/>
      <c r="P10" s="110">
        <f>'輸入菜單頁面'!B23</f>
        <v>0</v>
      </c>
      <c r="Q10" s="98">
        <f>'輸入菜單頁面'!C23</f>
        <v>0</v>
      </c>
      <c r="R10" s="99" t="s">
        <v>151</v>
      </c>
      <c r="S10" s="74">
        <f>Q10*1000/Q2</f>
        <v>0</v>
      </c>
      <c r="T10" s="250" t="str">
        <f>'輸入菜單頁面'!B25</f>
        <v>秋刀魚</v>
      </c>
      <c r="U10" s="224" t="s">
        <v>83</v>
      </c>
      <c r="V10" s="94" t="str">
        <f>'輸入菜單頁面'!B26</f>
        <v>秋刀魚(福國)</v>
      </c>
      <c r="W10" s="95" t="str">
        <f>'輸入菜單頁面'!C26</f>
        <v>96+1</v>
      </c>
      <c r="X10" s="96" t="s">
        <v>134</v>
      </c>
      <c r="Y10" s="74" t="e">
        <f>W10*1000/W2</f>
        <v>#VALUE!</v>
      </c>
      <c r="Z10" s="223" t="str">
        <f>'輸入菜單頁面'!B32</f>
        <v>梅干扣肉</v>
      </c>
      <c r="AA10" s="224"/>
      <c r="AB10" s="109" t="str">
        <f>'輸入菜單頁面'!B33</f>
        <v>小肉片(寶麗)</v>
      </c>
      <c r="AC10" s="95">
        <f>'輸入菜單頁面'!C33</f>
        <v>5</v>
      </c>
      <c r="AD10" s="96" t="str">
        <f>'輸入菜單頁面'!D33</f>
        <v>K</v>
      </c>
      <c r="AE10" s="79">
        <f>AC10*1000/AC2</f>
        <v>54.94505494505494</v>
      </c>
      <c r="AF10" s="223" t="str">
        <f>'輸入菜單頁面'!B39</f>
        <v>薑母鴨</v>
      </c>
      <c r="AG10" s="224" t="s">
        <v>218</v>
      </c>
      <c r="AH10" s="94" t="str">
        <f>'輸入菜單頁面'!B40</f>
        <v>鴨丁(台灣鵝業)</v>
      </c>
      <c r="AI10" s="95">
        <f>'輸入菜單頁面'!C40</f>
        <v>6</v>
      </c>
      <c r="AJ10" s="96" t="str">
        <f>'輸入菜單頁面'!J33</f>
        <v>K</v>
      </c>
      <c r="AK10" s="79">
        <f>AI10*1000/AI2</f>
        <v>65.93406593406593</v>
      </c>
    </row>
    <row r="11" spans="1:37" s="78" customFormat="1" ht="19.5" customHeight="1">
      <c r="A11" s="245"/>
      <c r="B11" s="226"/>
      <c r="C11" s="229"/>
      <c r="D11" s="97" t="str">
        <f>'輸入菜單頁面'!B5</f>
        <v>蒜仁(西螺)</v>
      </c>
      <c r="E11" s="98">
        <f>'輸入菜單頁面'!C5</f>
        <v>0</v>
      </c>
      <c r="F11" s="99">
        <f>'輸入菜單頁面'!D5</f>
        <v>0</v>
      </c>
      <c r="G11" s="74">
        <f>E11*1000/D2</f>
        <v>0</v>
      </c>
      <c r="H11" s="251"/>
      <c r="I11" s="229"/>
      <c r="J11" s="97" t="str">
        <f>'輸入菜單頁面'!B12</f>
        <v>百頁豆腐(台鈺)</v>
      </c>
      <c r="K11" s="112">
        <f>'輸入菜單頁面'!C12</f>
        <v>2</v>
      </c>
      <c r="L11" s="99" t="s">
        <v>75</v>
      </c>
      <c r="M11" s="74">
        <f>K11*1000/K2</f>
        <v>21.73913043478261</v>
      </c>
      <c r="N11" s="226"/>
      <c r="O11" s="229"/>
      <c r="P11" s="97" t="str">
        <f>'輸入菜單頁面'!E18</f>
        <v>乾香菇朵</v>
      </c>
      <c r="Q11" s="98">
        <f>'輸入菜單頁面'!F18</f>
        <v>0.1</v>
      </c>
      <c r="R11" s="99" t="s">
        <v>128</v>
      </c>
      <c r="S11" s="74">
        <f>Q11*1000/Q2</f>
        <v>1.0526315789473684</v>
      </c>
      <c r="T11" s="251"/>
      <c r="U11" s="229"/>
      <c r="V11" s="97">
        <f>'輸入菜單頁面'!B27</f>
        <v>0</v>
      </c>
      <c r="W11" s="98">
        <f>'輸入菜單頁面'!C27</f>
        <v>0</v>
      </c>
      <c r="X11" s="99" t="s">
        <v>75</v>
      </c>
      <c r="Y11" s="74">
        <f>W11*1000/W2</f>
        <v>0</v>
      </c>
      <c r="Z11" s="226"/>
      <c r="AA11" s="229"/>
      <c r="AB11" s="110" t="str">
        <f>'輸入菜單頁面'!B34</f>
        <v>梅乾菜(西螺)</v>
      </c>
      <c r="AC11" s="98">
        <f>'輸入菜單頁面'!C34</f>
        <v>1</v>
      </c>
      <c r="AD11" s="99" t="str">
        <f>'輸入菜單頁面'!D34</f>
        <v>K</v>
      </c>
      <c r="AE11" s="79">
        <f>AC11*1000/AC2</f>
        <v>10.989010989010989</v>
      </c>
      <c r="AF11" s="226"/>
      <c r="AG11" s="229"/>
      <c r="AH11" s="110" t="str">
        <f>'輸入菜單頁面'!B41</f>
        <v>凍豆腐(榮洲)</v>
      </c>
      <c r="AI11" s="98">
        <f>'輸入菜單頁面'!C41</f>
        <v>2</v>
      </c>
      <c r="AJ11" s="99" t="str">
        <f>'輸入菜單頁面'!J34</f>
        <v>K</v>
      </c>
      <c r="AK11" s="79">
        <f>AI11*1000/AI2</f>
        <v>21.978021978021978</v>
      </c>
    </row>
    <row r="12" spans="1:37" s="78" customFormat="1" ht="19.5" customHeight="1">
      <c r="A12" s="245"/>
      <c r="B12" s="226"/>
      <c r="C12" s="229"/>
      <c r="D12" s="110" t="str">
        <f>'輸入菜單頁面'!B6</f>
        <v>蔥(西螺)</v>
      </c>
      <c r="E12" s="98">
        <f>'輸入菜單頁面'!C6</f>
        <v>0</v>
      </c>
      <c r="F12" s="99">
        <f>'輸入菜單頁面'!D6</f>
        <v>0</v>
      </c>
      <c r="G12" s="74">
        <f>E12*1000/D2</f>
        <v>0</v>
      </c>
      <c r="H12" s="251"/>
      <c r="I12" s="229"/>
      <c r="J12" s="97" t="str">
        <f>'輸入菜單頁面'!B13</f>
        <v>薑母(西螺)</v>
      </c>
      <c r="K12" s="98">
        <f>'輸入菜單頁面'!C13</f>
        <v>0.1</v>
      </c>
      <c r="L12" s="99" t="s">
        <v>132</v>
      </c>
      <c r="M12" s="74">
        <f>K12*1000/K2</f>
        <v>1.0869565217391304</v>
      </c>
      <c r="N12" s="226"/>
      <c r="O12" s="229"/>
      <c r="P12" s="97" t="str">
        <f>'輸入菜單頁面'!E19</f>
        <v>香菜(西螺)</v>
      </c>
      <c r="Q12" s="98">
        <f>'輸入菜單頁面'!F19</f>
        <v>1</v>
      </c>
      <c r="R12" s="99" t="s">
        <v>152</v>
      </c>
      <c r="S12" s="74">
        <f>Q12*1000/Q2</f>
        <v>10.526315789473685</v>
      </c>
      <c r="T12" s="251"/>
      <c r="U12" s="229"/>
      <c r="V12" s="97">
        <f>'輸入菜單頁面'!B28</f>
        <v>0</v>
      </c>
      <c r="W12" s="98">
        <f>'輸入菜單頁面'!C28</f>
        <v>0</v>
      </c>
      <c r="X12" s="99" t="s">
        <v>75</v>
      </c>
      <c r="Y12" s="74">
        <f>W12*1000/W2</f>
        <v>0</v>
      </c>
      <c r="Z12" s="226"/>
      <c r="AA12" s="229"/>
      <c r="AB12" s="97" t="str">
        <f>'輸入菜單頁面'!B35</f>
        <v>蒜仁(西螺)</v>
      </c>
      <c r="AC12" s="98">
        <f>'輸入菜單頁面'!C35</f>
        <v>0</v>
      </c>
      <c r="AD12" s="99">
        <f>'輸入菜單頁面'!D35</f>
        <v>0</v>
      </c>
      <c r="AE12" s="79">
        <f>AC12*1000/AC2</f>
        <v>0</v>
      </c>
      <c r="AF12" s="226"/>
      <c r="AG12" s="229"/>
      <c r="AH12" s="97" t="str">
        <f>'輸入菜單頁面'!B42</f>
        <v>薑母(西螺)</v>
      </c>
      <c r="AI12" s="98">
        <f>'輸入菜單頁面'!C42</f>
        <v>0.1</v>
      </c>
      <c r="AJ12" s="99" t="s">
        <v>221</v>
      </c>
      <c r="AK12" s="79">
        <f>AI12*1000/AI2</f>
        <v>1.098901098901099</v>
      </c>
    </row>
    <row r="13" spans="1:37" s="78" customFormat="1" ht="19.5" customHeight="1">
      <c r="A13" s="245"/>
      <c r="B13" s="226"/>
      <c r="C13" s="229"/>
      <c r="D13" s="110">
        <f>'輸入菜單頁面'!B7</f>
        <v>0</v>
      </c>
      <c r="E13" s="98">
        <f>'輸入菜單頁面'!C7</f>
        <v>0</v>
      </c>
      <c r="F13" s="99">
        <f>'輸入菜單頁面'!D7</f>
        <v>0</v>
      </c>
      <c r="G13" s="74">
        <f>E13*1000/D2</f>
        <v>0</v>
      </c>
      <c r="H13" s="251"/>
      <c r="I13" s="229"/>
      <c r="J13" s="113" t="str">
        <f>'輸入菜單頁面'!B14</f>
        <v>九層塔(西螺)</v>
      </c>
      <c r="K13" s="112">
        <f>'輸入菜單頁面'!C14</f>
        <v>0.1</v>
      </c>
      <c r="L13" s="99" t="str">
        <f>'輸入菜單頁面'!G14</f>
        <v>K</v>
      </c>
      <c r="M13" s="74">
        <f>K13*1000/K2</f>
        <v>1.0869565217391304</v>
      </c>
      <c r="N13" s="226"/>
      <c r="O13" s="229"/>
      <c r="P13" s="97" t="str">
        <f>'輸入菜單頁面'!E20</f>
        <v>脆筍絲(嘉盛)</v>
      </c>
      <c r="Q13" s="98">
        <f>'輸入菜單頁面'!F20</f>
        <v>2</v>
      </c>
      <c r="R13" s="99" t="s">
        <v>153</v>
      </c>
      <c r="S13" s="74">
        <f>Q13*1000/Q2</f>
        <v>21.05263157894737</v>
      </c>
      <c r="T13" s="251"/>
      <c r="U13" s="229"/>
      <c r="V13" s="97"/>
      <c r="W13" s="98"/>
      <c r="X13" s="99"/>
      <c r="Y13" s="74">
        <f>W13*1000/W2</f>
        <v>0</v>
      </c>
      <c r="Z13" s="226"/>
      <c r="AA13" s="229"/>
      <c r="AB13" s="97">
        <f>'輸入菜單頁面'!B36</f>
        <v>0</v>
      </c>
      <c r="AC13" s="98">
        <f>'輸入菜單頁面'!C36</f>
        <v>0</v>
      </c>
      <c r="AD13" s="99">
        <f>'輸入菜單頁面'!D36</f>
        <v>0</v>
      </c>
      <c r="AE13" s="79">
        <f>AC13*1000/AC2</f>
        <v>0</v>
      </c>
      <c r="AF13" s="226"/>
      <c r="AG13" s="229"/>
      <c r="AH13" s="97" t="str">
        <f>'輸入菜單頁面'!B43</f>
        <v>薑母鴨中藥包(嘉盛)</v>
      </c>
      <c r="AI13" s="98">
        <f>'輸入菜單頁面'!C43</f>
        <v>1</v>
      </c>
      <c r="AJ13" s="99" t="s">
        <v>222</v>
      </c>
      <c r="AK13" s="79">
        <f>AI13*1000/AI2</f>
        <v>10.989010989010989</v>
      </c>
    </row>
    <row r="14" spans="1:37" s="78" customFormat="1" ht="19.5" customHeight="1">
      <c r="A14" s="245"/>
      <c r="B14" s="226"/>
      <c r="C14" s="229"/>
      <c r="D14" s="125">
        <f>'輸入菜單頁面'!B8</f>
        <v>0</v>
      </c>
      <c r="E14" s="101">
        <f>'輸入菜單頁面'!C8</f>
        <v>0</v>
      </c>
      <c r="F14" s="102">
        <f>'輸入菜單頁面'!D8</f>
        <v>0</v>
      </c>
      <c r="G14" s="74">
        <f>E14*1000/D2</f>
        <v>0</v>
      </c>
      <c r="H14" s="252"/>
      <c r="I14" s="229"/>
      <c r="J14" s="100">
        <f>'輸入菜單頁面'!B15</f>
        <v>0</v>
      </c>
      <c r="K14" s="101"/>
      <c r="L14" s="102"/>
      <c r="M14" s="74">
        <f>K14*1000/K2</f>
        <v>0</v>
      </c>
      <c r="N14" s="226"/>
      <c r="O14" s="229"/>
      <c r="P14" s="100" t="str">
        <f>'輸入菜單頁面'!E21</f>
        <v>沙茶醬(福華)</v>
      </c>
      <c r="Q14" s="101">
        <f>'輸入菜單頁面'!F21</f>
        <v>1</v>
      </c>
      <c r="R14" s="102" t="s">
        <v>132</v>
      </c>
      <c r="S14" s="74">
        <f>Q14*1000/Q2</f>
        <v>10.526315789473685</v>
      </c>
      <c r="T14" s="252"/>
      <c r="U14" s="229"/>
      <c r="V14" s="100"/>
      <c r="W14" s="101"/>
      <c r="X14" s="102"/>
      <c r="Y14" s="74">
        <f>W14*1000/W2</f>
        <v>0</v>
      </c>
      <c r="Z14" s="226"/>
      <c r="AA14" s="229"/>
      <c r="AB14" s="100">
        <f>'輸入菜單頁面'!B37</f>
        <v>0</v>
      </c>
      <c r="AC14" s="101"/>
      <c r="AD14" s="102"/>
      <c r="AE14" s="79">
        <f>AC14*1000/AC2</f>
        <v>0</v>
      </c>
      <c r="AF14" s="226"/>
      <c r="AG14" s="229"/>
      <c r="AH14" s="100" t="str">
        <f>'輸入菜單頁面'!B44</f>
        <v>麻油</v>
      </c>
      <c r="AI14" s="101" t="str">
        <f>'輸入菜單頁面'!C44</f>
        <v>庫</v>
      </c>
      <c r="AJ14" s="102"/>
      <c r="AK14" s="79" t="e">
        <f>AI14*1000/AI2</f>
        <v>#VALUE!</v>
      </c>
    </row>
    <row r="15" spans="1:37" s="80" customFormat="1" ht="19.5" customHeight="1">
      <c r="A15" s="256" t="s">
        <v>84</v>
      </c>
      <c r="B15" s="257" t="str">
        <f>'輸入菜單頁面'!E3</f>
        <v>番茄炒蛋</v>
      </c>
      <c r="C15" s="240" t="s">
        <v>81</v>
      </c>
      <c r="D15" s="103" t="str">
        <f>'輸入菜單頁面'!E4</f>
        <v>蛋(台灣優質)</v>
      </c>
      <c r="E15" s="104">
        <f>'輸入菜單頁面'!F4</f>
        <v>5</v>
      </c>
      <c r="F15" s="96" t="s">
        <v>75</v>
      </c>
      <c r="G15" s="74">
        <f>E15*1000/D2</f>
        <v>54.94505494505494</v>
      </c>
      <c r="H15" s="230" t="str">
        <f>'輸入菜單頁面'!E10</f>
        <v>肉末雪菜飄乾丁</v>
      </c>
      <c r="I15" s="228" t="s">
        <v>81</v>
      </c>
      <c r="J15" s="103" t="str">
        <f>'輸入菜單頁面'!E11</f>
        <v>雪裡紅(西螺)</v>
      </c>
      <c r="K15" s="104">
        <f>'輸入菜單頁面'!F11</f>
        <v>3</v>
      </c>
      <c r="L15" s="96" t="s">
        <v>75</v>
      </c>
      <c r="M15" s="74">
        <f>K15*1000/K2</f>
        <v>32.608695652173914</v>
      </c>
      <c r="N15" s="246" t="str">
        <f>'輸入菜單頁面'!H17</f>
        <v>水煮蛋(加菜)</v>
      </c>
      <c r="O15" s="247" t="s">
        <v>111</v>
      </c>
      <c r="P15" s="103" t="str">
        <f>'輸入菜單頁面'!H18</f>
        <v>蛋(台灣優質)</v>
      </c>
      <c r="Q15" s="104" t="str">
        <f>'輸入菜單頁面'!I18</f>
        <v>95+2</v>
      </c>
      <c r="R15" s="96" t="s">
        <v>75</v>
      </c>
      <c r="S15" s="74" t="e">
        <f>Q15*1000/Q2</f>
        <v>#VALUE!</v>
      </c>
      <c r="T15" s="250" t="str">
        <f>'輸入菜單頁面'!E25</f>
        <v>香菜結頭滷豆輪</v>
      </c>
      <c r="U15" s="228" t="s">
        <v>118</v>
      </c>
      <c r="V15" s="103" t="str">
        <f>'輸入菜單頁面'!E26</f>
        <v>結頭菜(西螺)</v>
      </c>
      <c r="W15" s="104">
        <f>'輸入菜單頁面'!F26</f>
        <v>6</v>
      </c>
      <c r="X15" s="96" t="str">
        <f>'輸入菜單頁面'!G26</f>
        <v>K</v>
      </c>
      <c r="Y15" s="74">
        <f>W15*1000/W2</f>
        <v>62.5</v>
      </c>
      <c r="Z15" s="230" t="str">
        <f>'輸入菜單頁面'!E32</f>
        <v>五福臨門</v>
      </c>
      <c r="AA15" s="228"/>
      <c r="AB15" s="103" t="str">
        <f>'輸入菜單頁面'!E33</f>
        <v>玉米粒(三橋)</v>
      </c>
      <c r="AC15" s="104">
        <f>'輸入菜單頁面'!F33</f>
        <v>2.5</v>
      </c>
      <c r="AD15" s="96" t="s">
        <v>75</v>
      </c>
      <c r="AE15" s="79">
        <f>AC15*1000/AC2</f>
        <v>27.47252747252747</v>
      </c>
      <c r="AF15" s="230" t="str">
        <f>'輸入菜單頁面'!E39</f>
        <v>十全十美</v>
      </c>
      <c r="AG15" s="228" t="s">
        <v>219</v>
      </c>
      <c r="AH15" s="103" t="str">
        <f>'輸入菜單頁面'!E40</f>
        <v>炸豆包絲(榮洲)</v>
      </c>
      <c r="AI15" s="104">
        <f>'輸入菜單頁面'!F40</f>
        <v>1</v>
      </c>
      <c r="AJ15" s="96" t="s">
        <v>75</v>
      </c>
      <c r="AK15" s="79">
        <f>AI15*1000/AI2</f>
        <v>10.989010989010989</v>
      </c>
    </row>
    <row r="16" spans="1:37" s="80" customFormat="1" ht="19.5" customHeight="1">
      <c r="A16" s="245"/>
      <c r="B16" s="258"/>
      <c r="C16" s="254"/>
      <c r="D16" s="105" t="str">
        <f>'輸入菜單頁面'!E5</f>
        <v>番茄(西螺)</v>
      </c>
      <c r="E16" s="106">
        <f>'輸入菜單頁面'!F5</f>
        <v>3</v>
      </c>
      <c r="F16" s="99" t="s">
        <v>132</v>
      </c>
      <c r="G16" s="74">
        <f>E16*1000/D2</f>
        <v>32.967032967032964</v>
      </c>
      <c r="H16" s="230"/>
      <c r="I16" s="228"/>
      <c r="J16" s="105" t="str">
        <f>'輸入菜單頁面'!E12</f>
        <v>小小豆乾丁(榮洲)</v>
      </c>
      <c r="K16" s="106">
        <f>'輸入菜單頁面'!F12</f>
        <v>3</v>
      </c>
      <c r="L16" s="99" t="s">
        <v>75</v>
      </c>
      <c r="M16" s="74">
        <f>K16*1000/K2</f>
        <v>32.608695652173914</v>
      </c>
      <c r="N16" s="246"/>
      <c r="O16" s="248"/>
      <c r="P16" s="105">
        <f>'輸入菜單頁面'!I16</f>
        <v>0</v>
      </c>
      <c r="Q16" s="106">
        <f>'輸入菜單頁面'!I19</f>
        <v>0</v>
      </c>
      <c r="R16" s="99" t="s">
        <v>154</v>
      </c>
      <c r="S16" s="74">
        <f>Q16*1000/Q2</f>
        <v>0</v>
      </c>
      <c r="T16" s="251"/>
      <c r="U16" s="228"/>
      <c r="V16" s="105" t="str">
        <f>'輸入菜單頁面'!E27</f>
        <v>紅蘿蔔(西螺)</v>
      </c>
      <c r="W16" s="106">
        <f>'輸入菜單頁面'!F27</f>
        <v>0.6</v>
      </c>
      <c r="X16" s="99" t="s">
        <v>75</v>
      </c>
      <c r="Y16" s="74">
        <f>W16*1000/W2</f>
        <v>6.25</v>
      </c>
      <c r="Z16" s="230"/>
      <c r="AA16" s="228"/>
      <c r="AB16" s="105" t="str">
        <f>'輸入菜單頁面'!E34</f>
        <v>馬鈴薯(西螺)</v>
      </c>
      <c r="AC16" s="106">
        <f>'輸入菜單頁面'!F34</f>
        <v>2</v>
      </c>
      <c r="AD16" s="99" t="s">
        <v>75</v>
      </c>
      <c r="AE16" s="79">
        <f>AC16*1000/AC2</f>
        <v>21.978021978021978</v>
      </c>
      <c r="AF16" s="230"/>
      <c r="AG16" s="228"/>
      <c r="AH16" s="105" t="str">
        <f>'輸入菜單頁面'!E41</f>
        <v>木耳(西螺)</v>
      </c>
      <c r="AI16" s="106">
        <f>'輸入菜單頁面'!F41</f>
        <v>0.3</v>
      </c>
      <c r="AJ16" s="99" t="s">
        <v>75</v>
      </c>
      <c r="AK16" s="79">
        <f>AI16*1000/AI2</f>
        <v>3.2967032967032965</v>
      </c>
    </row>
    <row r="17" spans="1:37" s="80" customFormat="1" ht="19.5" customHeight="1">
      <c r="A17" s="245"/>
      <c r="B17" s="258"/>
      <c r="C17" s="254"/>
      <c r="D17" s="105" t="str">
        <f>'輸入菜單頁面'!E6</f>
        <v>蔥(西螺)</v>
      </c>
      <c r="E17" s="106">
        <f>'輸入菜單頁面'!F6</f>
        <v>0</v>
      </c>
      <c r="F17" s="99" t="s">
        <v>127</v>
      </c>
      <c r="G17" s="74">
        <f>E17*1000/D2</f>
        <v>0</v>
      </c>
      <c r="H17" s="230"/>
      <c r="I17" s="228"/>
      <c r="J17" s="105" t="str">
        <f>'輸入菜單頁面'!E13</f>
        <v>絞肉(西螺)</v>
      </c>
      <c r="K17" s="106">
        <f>'輸入菜單頁面'!F13</f>
        <v>1</v>
      </c>
      <c r="L17" s="99" t="s">
        <v>75</v>
      </c>
      <c r="M17" s="74">
        <f>K17*1000/K2</f>
        <v>10.869565217391305</v>
      </c>
      <c r="N17" s="246"/>
      <c r="O17" s="248"/>
      <c r="P17" s="105">
        <f>'輸入菜單頁面'!H20</f>
        <v>0</v>
      </c>
      <c r="Q17" s="106">
        <f>'輸入菜單頁面'!I20</f>
        <v>0</v>
      </c>
      <c r="R17" s="99" t="s">
        <v>75</v>
      </c>
      <c r="S17" s="74">
        <f>Q17*1000/Q2</f>
        <v>0</v>
      </c>
      <c r="T17" s="251"/>
      <c r="U17" s="228"/>
      <c r="V17" s="105" t="str">
        <f>'輸入菜單頁面'!E28</f>
        <v>迷你豆輪(良美)</v>
      </c>
      <c r="W17" s="106">
        <f>'輸入菜單頁面'!F28</f>
        <v>0.3</v>
      </c>
      <c r="X17" s="99" t="s">
        <v>75</v>
      </c>
      <c r="Y17" s="74">
        <f>W17*1000/W2</f>
        <v>3.125</v>
      </c>
      <c r="Z17" s="230"/>
      <c r="AA17" s="228"/>
      <c r="AB17" s="105" t="str">
        <f>'輸入菜單頁面'!E35</f>
        <v>紅蘿蔔(西螺)</v>
      </c>
      <c r="AC17" s="106">
        <f>'輸入菜單頁面'!F35</f>
        <v>1</v>
      </c>
      <c r="AD17" s="99" t="s">
        <v>75</v>
      </c>
      <c r="AE17" s="79">
        <f>AC17*1000/AC2</f>
        <v>10.989010989010989</v>
      </c>
      <c r="AF17" s="230"/>
      <c r="AG17" s="228"/>
      <c r="AH17" s="105" t="str">
        <f>'輸入菜單頁面'!E42</f>
        <v>紅蘿蔔(西螺)</v>
      </c>
      <c r="AI17" s="106">
        <f>'輸入菜單頁面'!F42</f>
        <v>1</v>
      </c>
      <c r="AJ17" s="99" t="s">
        <v>75</v>
      </c>
      <c r="AK17" s="79">
        <f>AI17*1000/AI2</f>
        <v>10.989010989010989</v>
      </c>
    </row>
    <row r="18" spans="1:37" s="80" customFormat="1" ht="19.5" customHeight="1">
      <c r="A18" s="245"/>
      <c r="B18" s="258"/>
      <c r="C18" s="254"/>
      <c r="D18" s="105">
        <f>'輸入菜單頁面'!E7</f>
        <v>0</v>
      </c>
      <c r="E18" s="106">
        <f>'輸入菜單頁面'!F7</f>
        <v>0</v>
      </c>
      <c r="F18" s="99" t="s">
        <v>132</v>
      </c>
      <c r="G18" s="74">
        <f>E18*1000/D2</f>
        <v>0</v>
      </c>
      <c r="H18" s="230"/>
      <c r="I18" s="228"/>
      <c r="J18" s="105" t="str">
        <f>'輸入菜單頁面'!E14</f>
        <v>不辣辣椒(西螺)</v>
      </c>
      <c r="K18" s="106">
        <f>'輸入菜單頁面'!F14</f>
        <v>0.06</v>
      </c>
      <c r="L18" s="99" t="s">
        <v>75</v>
      </c>
      <c r="M18" s="74">
        <f>K18*1000/K2</f>
        <v>0.6521739130434783</v>
      </c>
      <c r="N18" s="246"/>
      <c r="O18" s="248"/>
      <c r="P18" s="105" t="str">
        <f>'輸入菜單頁面'!H21</f>
        <v>*燕麥</v>
      </c>
      <c r="Q18" s="106"/>
      <c r="R18" s="99"/>
      <c r="S18" s="74">
        <f>Q18*1000/Q2</f>
        <v>0</v>
      </c>
      <c r="T18" s="251"/>
      <c r="U18" s="228"/>
      <c r="V18" s="105" t="str">
        <f>'輸入菜單頁面'!E29</f>
        <v>薑母(西螺)</v>
      </c>
      <c r="W18" s="106">
        <f>'輸入菜單頁面'!F29</f>
        <v>0.1</v>
      </c>
      <c r="X18" s="99" t="str">
        <f>'輸入菜單頁面'!G29</f>
        <v>K</v>
      </c>
      <c r="Y18" s="74">
        <f>W18*1000/W2</f>
        <v>1.0416666666666667</v>
      </c>
      <c r="Z18" s="230"/>
      <c r="AA18" s="228"/>
      <c r="AB18" s="105" t="str">
        <f>'輸入菜單頁面'!E36</f>
        <v>青豆仁(三橋)</v>
      </c>
      <c r="AC18" s="106">
        <f>'輸入菜單頁面'!F36</f>
        <v>0.3</v>
      </c>
      <c r="AD18" s="99" t="str">
        <f>'輸入菜單頁面'!G36</f>
        <v>K</v>
      </c>
      <c r="AE18" s="79">
        <f>AC18*1000/AC2</f>
        <v>3.2967032967032965</v>
      </c>
      <c r="AF18" s="230"/>
      <c r="AG18" s="228"/>
      <c r="AH18" s="105" t="str">
        <f>'輸入菜單頁面'!E43</f>
        <v>榨菜絲(嘉盛)</v>
      </c>
      <c r="AI18" s="106">
        <f>'輸入菜單頁面'!F43</f>
        <v>3</v>
      </c>
      <c r="AJ18" s="99" t="s">
        <v>221</v>
      </c>
      <c r="AK18" s="79">
        <f>AI18*1000/AI2</f>
        <v>32.967032967032964</v>
      </c>
    </row>
    <row r="19" spans="1:37" s="80" customFormat="1" ht="19.5" customHeight="1">
      <c r="A19" s="245"/>
      <c r="B19" s="258"/>
      <c r="C19" s="254"/>
      <c r="D19" s="105"/>
      <c r="E19" s="106"/>
      <c r="F19" s="99"/>
      <c r="G19" s="74"/>
      <c r="H19" s="230"/>
      <c r="I19" s="228"/>
      <c r="J19" s="105" t="str">
        <f>'輸入菜單頁面'!E15</f>
        <v>薑絲(西螺)</v>
      </c>
      <c r="K19" s="106">
        <f>'輸入菜單頁面'!F15</f>
        <v>0.1</v>
      </c>
      <c r="L19" s="99" t="s">
        <v>75</v>
      </c>
      <c r="M19" s="74">
        <f>K19*1000/K2</f>
        <v>1.0869565217391304</v>
      </c>
      <c r="N19" s="246"/>
      <c r="O19" s="248"/>
      <c r="P19" s="105"/>
      <c r="Q19" s="106"/>
      <c r="R19" s="99"/>
      <c r="S19" s="74"/>
      <c r="T19" s="251"/>
      <c r="U19" s="228"/>
      <c r="V19" s="105" t="str">
        <f>'輸入菜單頁面'!E30</f>
        <v>香菜小(西螺)</v>
      </c>
      <c r="W19" s="106"/>
      <c r="X19" s="99"/>
      <c r="Y19" s="74"/>
      <c r="Z19" s="230"/>
      <c r="AA19" s="228"/>
      <c r="AB19" s="105" t="str">
        <f>'輸入菜單頁面'!E37</f>
        <v>蔥(西螺)</v>
      </c>
      <c r="AC19" s="106">
        <f>'輸入菜單頁面'!F37</f>
        <v>0</v>
      </c>
      <c r="AD19" s="99" t="s">
        <v>140</v>
      </c>
      <c r="AE19" s="79">
        <f>AC19*1000/AC2</f>
        <v>0</v>
      </c>
      <c r="AF19" s="230"/>
      <c r="AG19" s="228"/>
      <c r="AH19" s="105" t="str">
        <f>'輸入菜單頁面'!E44</f>
        <v>肉絲(寶麗)</v>
      </c>
      <c r="AI19" s="106">
        <f>'輸入菜單頁面'!F44</f>
        <v>0.5</v>
      </c>
      <c r="AJ19" s="99" t="s">
        <v>75</v>
      </c>
      <c r="AK19" s="79">
        <f>AI19*1000/AI2</f>
        <v>5.4945054945054945</v>
      </c>
    </row>
    <row r="20" spans="1:37" s="80" customFormat="1" ht="19.5" customHeight="1">
      <c r="A20" s="245"/>
      <c r="B20" s="259"/>
      <c r="C20" s="255"/>
      <c r="D20" s="107"/>
      <c r="E20" s="108"/>
      <c r="F20" s="102"/>
      <c r="G20" s="74">
        <f>E20*1000/D2</f>
        <v>0</v>
      </c>
      <c r="H20" s="230"/>
      <c r="I20" s="228"/>
      <c r="J20" s="107">
        <f>'輸入菜單頁面'!E16</f>
        <v>0</v>
      </c>
      <c r="K20" s="108">
        <f>'輸入菜單頁面'!F16</f>
        <v>0</v>
      </c>
      <c r="L20" s="102" t="s">
        <v>75</v>
      </c>
      <c r="M20" s="74">
        <f>K20*1000/K2</f>
        <v>0</v>
      </c>
      <c r="N20" s="246"/>
      <c r="O20" s="249"/>
      <c r="P20" s="107"/>
      <c r="Q20" s="108"/>
      <c r="R20" s="102"/>
      <c r="S20" s="74">
        <f>Q20*1000/Q2</f>
        <v>0</v>
      </c>
      <c r="T20" s="252"/>
      <c r="U20" s="228"/>
      <c r="V20" s="107"/>
      <c r="W20" s="108"/>
      <c r="X20" s="102"/>
      <c r="Y20" s="74">
        <f>W20*1000/W2</f>
        <v>0</v>
      </c>
      <c r="Z20" s="230"/>
      <c r="AA20" s="228"/>
      <c r="AB20" s="107"/>
      <c r="AC20" s="108"/>
      <c r="AD20" s="102"/>
      <c r="AE20" s="79">
        <f>AC20*1000/AC2</f>
        <v>0</v>
      </c>
      <c r="AF20" s="230"/>
      <c r="AG20" s="228"/>
      <c r="AH20" s="107" t="str">
        <f>'輸入菜單頁面'!E45</f>
        <v>蔥(西螺)</v>
      </c>
      <c r="AI20" s="108"/>
      <c r="AJ20" s="102"/>
      <c r="AK20" s="79">
        <f>AI20*1000/AI2</f>
        <v>0</v>
      </c>
    </row>
    <row r="21" spans="1:37" s="80" customFormat="1" ht="19.5" customHeight="1">
      <c r="A21" s="253" t="s">
        <v>85</v>
      </c>
      <c r="B21" s="233" t="str">
        <f>'輸入菜單頁面'!H3</f>
        <v>高麗菜</v>
      </c>
      <c r="C21" s="240" t="s">
        <v>81</v>
      </c>
      <c r="D21" s="103" t="str">
        <f>'輸入菜單頁面'!H4</f>
        <v>高麗菜(西螺)</v>
      </c>
      <c r="E21" s="104">
        <f>'輸入菜單頁面'!I4</f>
        <v>7</v>
      </c>
      <c r="F21" s="96" t="s">
        <v>75</v>
      </c>
      <c r="G21" s="81">
        <f>E21*1000/D2</f>
        <v>76.92307692307692</v>
      </c>
      <c r="H21" s="233" t="str">
        <f>'輸入菜單頁面'!H10</f>
        <v>油菜</v>
      </c>
      <c r="I21" s="228" t="s">
        <v>81</v>
      </c>
      <c r="J21" s="103" t="str">
        <f>'輸入菜單頁面'!H11</f>
        <v>油菜(西螺)</v>
      </c>
      <c r="K21" s="104">
        <f>'輸入菜單頁面'!I11</f>
        <v>7</v>
      </c>
      <c r="L21" s="96" t="s">
        <v>75</v>
      </c>
      <c r="M21" s="81">
        <f>K21*1000/K2</f>
        <v>76.08695652173913</v>
      </c>
      <c r="N21" s="233"/>
      <c r="O21" s="228"/>
      <c r="P21" s="103"/>
      <c r="Q21" s="104"/>
      <c r="R21" s="96"/>
      <c r="S21" s="74">
        <f>Q21*1000/Q2</f>
        <v>0</v>
      </c>
      <c r="T21" s="233" t="str">
        <f>'輸入菜單頁面'!H25</f>
        <v>韭香銀芽</v>
      </c>
      <c r="U21" s="228" t="s">
        <v>81</v>
      </c>
      <c r="V21" s="103" t="str">
        <f>'輸入菜單頁面'!H26</f>
        <v>豆芽菜(西螺)</v>
      </c>
      <c r="W21" s="104">
        <f>'輸入菜單頁面'!I26</f>
        <v>6</v>
      </c>
      <c r="X21" s="96" t="s">
        <v>75</v>
      </c>
      <c r="Y21" s="74">
        <f>W21*1000/W2</f>
        <v>62.5</v>
      </c>
      <c r="Z21" s="233" t="str">
        <f>'輸入菜單頁面'!H32</f>
        <v>滷大白菜</v>
      </c>
      <c r="AA21" s="228"/>
      <c r="AB21" s="103" t="str">
        <f>'輸入菜單頁面'!H33</f>
        <v>大白菜(西螺)</v>
      </c>
      <c r="AC21" s="104">
        <f>'輸入菜單頁面'!I33</f>
        <v>7</v>
      </c>
      <c r="AD21" s="96" t="s">
        <v>75</v>
      </c>
      <c r="AE21" s="79">
        <f>AC21*1000/AC2</f>
        <v>76.92307692307692</v>
      </c>
      <c r="AF21" s="233" t="str">
        <f>'輸入菜單頁面'!H39</f>
        <v>高麗菜</v>
      </c>
      <c r="AG21" s="228" t="s">
        <v>219</v>
      </c>
      <c r="AH21" s="103" t="str">
        <f>'輸入菜單頁面'!H40</f>
        <v>高麗菜(西螺)</v>
      </c>
      <c r="AI21" s="104">
        <f>'輸入菜單頁面'!I40</f>
        <v>7</v>
      </c>
      <c r="AJ21" s="96" t="s">
        <v>75</v>
      </c>
      <c r="AK21" s="79">
        <f>AI21*1000/AI2</f>
        <v>76.92307692307692</v>
      </c>
    </row>
    <row r="22" spans="1:37" s="80" customFormat="1" ht="19.5" customHeight="1">
      <c r="A22" s="253"/>
      <c r="B22" s="233"/>
      <c r="C22" s="254"/>
      <c r="D22" s="105" t="str">
        <f>'輸入菜單頁面'!H5</f>
        <v>紅蘿蔔(西螺)</v>
      </c>
      <c r="E22" s="106">
        <f>'輸入菜單頁面'!I5</f>
        <v>0.6</v>
      </c>
      <c r="F22" s="99" t="s">
        <v>132</v>
      </c>
      <c r="G22" s="81">
        <f>E22*1000/D2</f>
        <v>6.593406593406593</v>
      </c>
      <c r="H22" s="233"/>
      <c r="I22" s="228"/>
      <c r="J22" s="105" t="str">
        <f>'輸入菜單頁面'!H12</f>
        <v>蒜仁(西螺)</v>
      </c>
      <c r="K22" s="106">
        <f>'輸入菜單頁面'!I12</f>
        <v>0</v>
      </c>
      <c r="L22" s="99">
        <f>'輸入菜單頁面'!J12</f>
        <v>0</v>
      </c>
      <c r="M22" s="81">
        <f>K22*1000/K2</f>
        <v>0</v>
      </c>
      <c r="N22" s="233"/>
      <c r="O22" s="228"/>
      <c r="P22" s="105"/>
      <c r="Q22" s="106"/>
      <c r="R22" s="99"/>
      <c r="S22" s="74">
        <f>Q22*1000/Q2</f>
        <v>0</v>
      </c>
      <c r="T22" s="233"/>
      <c r="U22" s="228"/>
      <c r="V22" s="105" t="str">
        <f>'輸入菜單頁面'!H27</f>
        <v>韭菜(西螺)</v>
      </c>
      <c r="W22" s="106">
        <f>'輸入菜單頁面'!I27</f>
        <v>0.3</v>
      </c>
      <c r="X22" s="99" t="s">
        <v>128</v>
      </c>
      <c r="Y22" s="74">
        <f>W22*1000/W2</f>
        <v>3.125</v>
      </c>
      <c r="Z22" s="233"/>
      <c r="AA22" s="228"/>
      <c r="AB22" s="105" t="str">
        <f>'輸入菜單頁面'!H34</f>
        <v>紅蘿蔔(西螺)</v>
      </c>
      <c r="AC22" s="106"/>
      <c r="AD22" s="99"/>
      <c r="AE22" s="79">
        <f>AC22*1000/AC2</f>
        <v>0</v>
      </c>
      <c r="AF22" s="233"/>
      <c r="AG22" s="228"/>
      <c r="AH22" s="105" t="str">
        <f>'輸入菜單頁面'!H41</f>
        <v>紅蘿蔔(西螺)</v>
      </c>
      <c r="AI22" s="106">
        <f>'輸入菜單頁面'!I41</f>
        <v>0.6</v>
      </c>
      <c r="AJ22" s="99" t="s">
        <v>221</v>
      </c>
      <c r="AK22" s="79">
        <f>AI22*1000/AI2</f>
        <v>6.593406593406593</v>
      </c>
    </row>
    <row r="23" spans="1:37" s="80" customFormat="1" ht="19.5" customHeight="1">
      <c r="A23" s="253"/>
      <c r="B23" s="233"/>
      <c r="C23" s="254"/>
      <c r="D23" s="105" t="str">
        <f>'輸入菜單頁面'!H6</f>
        <v>蒜仁(西螺)</v>
      </c>
      <c r="E23" s="106" t="str">
        <f>'輸入菜單頁面'!I6</f>
        <v>庫存</v>
      </c>
      <c r="F23" s="99" t="str">
        <f>'輸入菜單頁面'!J6</f>
        <v>包</v>
      </c>
      <c r="G23" s="81" t="e">
        <f>E23*1000/D2</f>
        <v>#VALUE!</v>
      </c>
      <c r="H23" s="233"/>
      <c r="I23" s="228"/>
      <c r="J23" s="105">
        <f>'輸入菜單頁面'!H13</f>
        <v>0</v>
      </c>
      <c r="K23" s="106">
        <f>'輸入菜單頁面'!L16</f>
        <v>0</v>
      </c>
      <c r="L23" s="99">
        <f>'輸入菜單頁面'!J13</f>
        <v>0</v>
      </c>
      <c r="M23" s="81">
        <f>K23*1000/K2</f>
        <v>0</v>
      </c>
      <c r="N23" s="233"/>
      <c r="O23" s="228"/>
      <c r="P23" s="105"/>
      <c r="Q23" s="106"/>
      <c r="R23" s="99"/>
      <c r="S23" s="74">
        <f>Q23*1000/Q2</f>
        <v>0</v>
      </c>
      <c r="T23" s="233"/>
      <c r="U23" s="228"/>
      <c r="V23" s="105" t="str">
        <f>'輸入菜單頁面'!H28</f>
        <v>紅蘿蔔(西螺)</v>
      </c>
      <c r="W23" s="106">
        <f>'輸入菜單頁面'!I28</f>
        <v>0.3</v>
      </c>
      <c r="X23" s="99"/>
      <c r="Y23" s="74">
        <f>W23*1000/W2</f>
        <v>3.125</v>
      </c>
      <c r="Z23" s="233"/>
      <c r="AA23" s="228"/>
      <c r="AB23" s="105"/>
      <c r="AC23" s="106"/>
      <c r="AD23" s="99"/>
      <c r="AE23" s="79">
        <f>AC23*1000/AC2</f>
        <v>0</v>
      </c>
      <c r="AF23" s="233"/>
      <c r="AG23" s="228"/>
      <c r="AH23" s="105" t="str">
        <f>'輸入菜單頁面'!H42</f>
        <v>蒜仁(西螺)</v>
      </c>
      <c r="AI23" s="106"/>
      <c r="AJ23" s="99"/>
      <c r="AK23" s="79">
        <f>AI23*1000/AI2</f>
        <v>0</v>
      </c>
    </row>
    <row r="24" spans="1:37" s="80" customFormat="1" ht="19.5" customHeight="1">
      <c r="A24" s="253"/>
      <c r="B24" s="233"/>
      <c r="C24" s="255"/>
      <c r="D24" s="107" t="str">
        <f>'輸入菜單頁面'!H7</f>
        <v>蔥(西螺)</v>
      </c>
      <c r="E24" s="108">
        <f>'輸入菜單頁面'!I7</f>
        <v>0.6</v>
      </c>
      <c r="F24" s="102" t="str">
        <f>'輸入菜單頁面'!J7</f>
        <v>K</v>
      </c>
      <c r="G24" s="81">
        <f>E24*1000/D2</f>
        <v>6.593406593406593</v>
      </c>
      <c r="H24" s="233"/>
      <c r="I24" s="228"/>
      <c r="J24" s="107"/>
      <c r="K24" s="108"/>
      <c r="L24" s="102"/>
      <c r="M24" s="81">
        <f>K24*1000/K2</f>
        <v>0</v>
      </c>
      <c r="N24" s="233"/>
      <c r="O24" s="228"/>
      <c r="P24" s="107"/>
      <c r="Q24" s="108"/>
      <c r="R24" s="102"/>
      <c r="S24" s="74">
        <f>Q24*1000/Q2</f>
        <v>0</v>
      </c>
      <c r="T24" s="233"/>
      <c r="U24" s="228"/>
      <c r="V24" s="107">
        <f>'輸入菜單頁面'!H29</f>
        <v>0</v>
      </c>
      <c r="W24" s="108">
        <f>'輸入菜單頁面'!I30</f>
        <v>0</v>
      </c>
      <c r="X24" s="102" t="s">
        <v>117</v>
      </c>
      <c r="Y24" s="74">
        <f>W24*1000/W2</f>
        <v>0</v>
      </c>
      <c r="Z24" s="233"/>
      <c r="AA24" s="228"/>
      <c r="AB24" s="107"/>
      <c r="AC24" s="108"/>
      <c r="AD24" s="102"/>
      <c r="AE24" s="79">
        <f>AC24*1000/AC2</f>
        <v>0</v>
      </c>
      <c r="AF24" s="233"/>
      <c r="AG24" s="228"/>
      <c r="AH24" s="107"/>
      <c r="AI24" s="108"/>
      <c r="AJ24" s="102"/>
      <c r="AK24" s="79">
        <f>AI24*1000/AI2</f>
        <v>0</v>
      </c>
    </row>
    <row r="25" spans="1:37" s="80" customFormat="1" ht="19.5" customHeight="1">
      <c r="A25" s="245" t="s">
        <v>86</v>
      </c>
      <c r="B25" s="228" t="str">
        <f>'輸入菜單頁面'!K3</f>
        <v>蘿蔔豚骨湯</v>
      </c>
      <c r="C25" s="228" t="s">
        <v>78</v>
      </c>
      <c r="D25" s="103" t="str">
        <f>'輸入菜單頁面'!K4</f>
        <v>白蘿蔔(西螺)</v>
      </c>
      <c r="E25" s="104">
        <f>'輸入菜單頁面'!L4</f>
        <v>5</v>
      </c>
      <c r="F25" s="96" t="s">
        <v>75</v>
      </c>
      <c r="G25" s="74">
        <f>E25*1000/D2</f>
        <v>54.94505494505494</v>
      </c>
      <c r="H25" s="230" t="str">
        <f>'輸入菜單頁面'!K10</f>
        <v>紫菜蛋花湯</v>
      </c>
      <c r="I25" s="228" t="s">
        <v>87</v>
      </c>
      <c r="J25" s="103" t="str">
        <f>'輸入菜單頁面'!K11</f>
        <v>紫菜(嘉盛)</v>
      </c>
      <c r="K25" s="104">
        <f>'輸入菜單頁面'!L11</f>
        <v>0.5</v>
      </c>
      <c r="L25" s="96" t="s">
        <v>75</v>
      </c>
      <c r="M25" s="74">
        <f>K25*1000/K2</f>
        <v>5.434782608695652</v>
      </c>
      <c r="N25" s="230" t="str">
        <f>'輸入菜單頁面'!K17</f>
        <v>花椰菜</v>
      </c>
      <c r="O25" s="228" t="s">
        <v>88</v>
      </c>
      <c r="P25" s="103" t="str">
        <f>'輸入菜單頁面'!K18</f>
        <v>花椰菜(西螺)</v>
      </c>
      <c r="Q25" s="104">
        <f>'輸入菜單頁面'!L18</f>
        <v>7</v>
      </c>
      <c r="R25" s="96" t="s">
        <v>133</v>
      </c>
      <c r="S25" s="74">
        <f>Q25*1000/Q2</f>
        <v>73.6842105263158</v>
      </c>
      <c r="T25" s="240" t="str">
        <f>'輸入菜單頁面'!K25</f>
        <v>黑炫風</v>
      </c>
      <c r="U25" s="228" t="s">
        <v>78</v>
      </c>
      <c r="V25" s="103" t="str">
        <f>'輸入菜單頁面'!K26</f>
        <v>紅豆(正迪)</v>
      </c>
      <c r="W25" s="104">
        <f>'輸入菜單頁面'!L26</f>
        <v>0</v>
      </c>
      <c r="X25" s="96" t="s">
        <v>75</v>
      </c>
      <c r="Y25" s="74">
        <f>W25*1000/W2</f>
        <v>0</v>
      </c>
      <c r="Z25" s="230" t="str">
        <f>'輸入菜單頁面'!K32</f>
        <v>味噌湯</v>
      </c>
      <c r="AA25" s="228"/>
      <c r="AB25" s="103" t="str">
        <f>'輸入菜單頁面'!K33</f>
        <v>袋裝豆腐(榮洲)</v>
      </c>
      <c r="AC25" s="104">
        <f>'輸入菜單頁面'!L33</f>
        <v>3</v>
      </c>
      <c r="AD25" s="96" t="s">
        <v>75</v>
      </c>
      <c r="AE25" s="79">
        <f>AC25*1000/AC2</f>
        <v>32.967032967032964</v>
      </c>
      <c r="AF25" s="230" t="str">
        <f>'輸入菜單頁面'!K39</f>
        <v>翡翠羹</v>
      </c>
      <c r="AG25" s="228" t="s">
        <v>220</v>
      </c>
      <c r="AH25" s="103" t="str">
        <f>'輸入菜單頁面'!K40</f>
        <v>翡翠(台鈺)</v>
      </c>
      <c r="AI25" s="104">
        <f>'輸入菜單頁面'!L40</f>
        <v>0.6</v>
      </c>
      <c r="AJ25" s="96" t="s">
        <v>216</v>
      </c>
      <c r="AK25" s="79">
        <f>AI25*1000/AI2</f>
        <v>6.593406593406593</v>
      </c>
    </row>
    <row r="26" spans="1:37" s="80" customFormat="1" ht="19.5" customHeight="1">
      <c r="A26" s="245"/>
      <c r="B26" s="228"/>
      <c r="C26" s="228"/>
      <c r="D26" s="105" t="str">
        <f>'輸入菜單頁面'!K7</f>
        <v>芹菜(西螺)</v>
      </c>
      <c r="E26" s="106">
        <f>'輸入菜單頁面'!L7</f>
        <v>0.1</v>
      </c>
      <c r="F26" s="99" t="s">
        <v>75</v>
      </c>
      <c r="G26" s="74">
        <f>E26*1000/D2</f>
        <v>1.098901098901099</v>
      </c>
      <c r="H26" s="230"/>
      <c r="I26" s="228"/>
      <c r="J26" s="105" t="str">
        <f>'輸入菜單頁面'!K12</f>
        <v>蛋(台灣優質)</v>
      </c>
      <c r="K26" s="106">
        <f>'輸入菜單頁面'!L12</f>
        <v>1.5</v>
      </c>
      <c r="L26" s="99" t="s">
        <v>75</v>
      </c>
      <c r="M26" s="74">
        <f>K26*1000/K2</f>
        <v>16.304347826086957</v>
      </c>
      <c r="N26" s="230"/>
      <c r="O26" s="228"/>
      <c r="P26" s="105" t="str">
        <f>'輸入菜單頁面'!K19</f>
        <v>紅蘿蔔(西螺)</v>
      </c>
      <c r="Q26" s="106">
        <f>'輸入菜單頁面'!L19</f>
        <v>0.6</v>
      </c>
      <c r="R26" s="99" t="s">
        <v>119</v>
      </c>
      <c r="S26" s="74">
        <f>Q26*1000/Q2</f>
        <v>6.315789473684211</v>
      </c>
      <c r="T26" s="241"/>
      <c r="U26" s="228"/>
      <c r="V26" s="105" t="str">
        <f>'輸入菜單頁面'!K27</f>
        <v>黑糯米(正迪)</v>
      </c>
      <c r="W26" s="106">
        <f>'輸入菜單頁面'!L27</f>
        <v>0</v>
      </c>
      <c r="X26" s="99" t="s">
        <v>75</v>
      </c>
      <c r="Y26" s="74">
        <f>W26*1000/W2</f>
        <v>0</v>
      </c>
      <c r="Z26" s="230"/>
      <c r="AA26" s="228"/>
      <c r="AB26" s="105" t="str">
        <f>'輸入菜單頁面'!K34</f>
        <v>洋蔥(西螺)</v>
      </c>
      <c r="AC26" s="106">
        <f>'輸入菜單頁面'!L34</f>
        <v>2</v>
      </c>
      <c r="AD26" s="99" t="s">
        <v>75</v>
      </c>
      <c r="AE26" s="79">
        <f>AC26*1000/AC2</f>
        <v>21.978021978021978</v>
      </c>
      <c r="AF26" s="230"/>
      <c r="AG26" s="228"/>
      <c r="AH26" s="105" t="str">
        <f>'輸入菜單頁面'!K41</f>
        <v>蛋(台灣優質)</v>
      </c>
      <c r="AI26" s="106">
        <f>'輸入菜單頁面'!L41</f>
        <v>1.5</v>
      </c>
      <c r="AJ26" s="99" t="s">
        <v>75</v>
      </c>
      <c r="AK26" s="79">
        <f>AI26*1000/AI2</f>
        <v>16.483516483516482</v>
      </c>
    </row>
    <row r="27" spans="1:37" s="80" customFormat="1" ht="19.5" customHeight="1">
      <c r="A27" s="245"/>
      <c r="B27" s="228"/>
      <c r="C27" s="228"/>
      <c r="D27" s="105" t="str">
        <f>'輸入菜單頁面'!K5</f>
        <v>紅蘿蔔(西螺)</v>
      </c>
      <c r="E27" s="106">
        <f>'輸入菜單頁面'!L5</f>
        <v>0.6</v>
      </c>
      <c r="F27" s="99" t="s">
        <v>75</v>
      </c>
      <c r="G27" s="74">
        <f>E27*1000/D2</f>
        <v>6.593406593406593</v>
      </c>
      <c r="H27" s="230"/>
      <c r="I27" s="228"/>
      <c r="J27" s="105" t="str">
        <f>'輸入菜單頁面'!K13</f>
        <v>蔥(西螺)</v>
      </c>
      <c r="K27" s="106">
        <f>'輸入菜單頁面'!L13</f>
        <v>0</v>
      </c>
      <c r="L27" s="99" t="s">
        <v>75</v>
      </c>
      <c r="M27" s="74">
        <f>K27*1000/K2</f>
        <v>0</v>
      </c>
      <c r="N27" s="230"/>
      <c r="O27" s="228"/>
      <c r="P27" s="105">
        <f>'輸入菜單頁面'!K20</f>
        <v>0</v>
      </c>
      <c r="Q27" s="106">
        <f>'輸入菜單頁面'!L20</f>
        <v>0</v>
      </c>
      <c r="R27" s="99" t="s">
        <v>75</v>
      </c>
      <c r="S27" s="74">
        <f>Q27*1000/Q2</f>
        <v>0</v>
      </c>
      <c r="T27" s="241"/>
      <c r="U27" s="228"/>
      <c r="V27" s="105" t="str">
        <f>'輸入菜單頁面'!K28</f>
        <v>西谷米(正迪)</v>
      </c>
      <c r="W27" s="106">
        <f>'輸入菜單頁面'!L28</f>
        <v>0</v>
      </c>
      <c r="X27" s="99">
        <f>'輸入菜單頁面'!M28</f>
        <v>0</v>
      </c>
      <c r="Y27" s="74">
        <f>W27*1000/W2</f>
        <v>0</v>
      </c>
      <c r="Z27" s="230"/>
      <c r="AA27" s="228"/>
      <c r="AB27" s="105" t="str">
        <f>'輸入菜單頁面'!K35</f>
        <v>味噌(嘉盛)</v>
      </c>
      <c r="AC27" s="106">
        <f>'輸入菜單頁面'!L35</f>
        <v>1</v>
      </c>
      <c r="AD27" s="99" t="s">
        <v>132</v>
      </c>
      <c r="AE27" s="79">
        <f>AC27*1000/AC2</f>
        <v>10.989010989010989</v>
      </c>
      <c r="AF27" s="230"/>
      <c r="AG27" s="228"/>
      <c r="AH27" s="105" t="str">
        <f>'輸入菜單頁面'!K42</f>
        <v>蒜仁(西螺)</v>
      </c>
      <c r="AI27" s="106">
        <f>'輸入菜單頁面'!L42</f>
        <v>0</v>
      </c>
      <c r="AJ27" s="99" t="s">
        <v>75</v>
      </c>
      <c r="AK27" s="79">
        <f>AI27*1000/AI2</f>
        <v>0</v>
      </c>
    </row>
    <row r="28" spans="1:37" s="80" customFormat="1" ht="19.5" customHeight="1">
      <c r="A28" s="245"/>
      <c r="B28" s="228"/>
      <c r="C28" s="228"/>
      <c r="D28" s="105" t="str">
        <f>'輸入菜單頁面'!K6</f>
        <v>大骨(津谷)</v>
      </c>
      <c r="E28" s="106">
        <f>'輸入菜單頁面'!L6</f>
        <v>0.6</v>
      </c>
      <c r="F28" s="99" t="s">
        <v>75</v>
      </c>
      <c r="G28" s="74">
        <f>E28*1000/D2</f>
        <v>6.593406593406593</v>
      </c>
      <c r="H28" s="230"/>
      <c r="I28" s="228"/>
      <c r="J28" s="105">
        <f>'輸入菜單頁面'!K14</f>
        <v>0</v>
      </c>
      <c r="K28" s="106">
        <f>'輸入菜單頁面'!L14</f>
        <v>0</v>
      </c>
      <c r="L28" s="99" t="s">
        <v>75</v>
      </c>
      <c r="M28" s="74">
        <f>K28*1000/K2</f>
        <v>0</v>
      </c>
      <c r="N28" s="230"/>
      <c r="O28" s="228"/>
      <c r="P28" s="105" t="str">
        <f>'輸入菜單頁面'!K23</f>
        <v>黑糯米(正迪)</v>
      </c>
      <c r="Q28" s="106">
        <f>'輸入菜單頁面'!L23</f>
        <v>0.6</v>
      </c>
      <c r="R28" s="99" t="s">
        <v>75</v>
      </c>
      <c r="S28" s="74">
        <f>Q28*1000/Q2</f>
        <v>6.315789473684211</v>
      </c>
      <c r="T28" s="241"/>
      <c r="U28" s="228"/>
      <c r="V28" s="105" t="str">
        <f>'輸入菜單頁面'!K29</f>
        <v>二砂糖(中華)</v>
      </c>
      <c r="W28" s="106">
        <f>'輸入菜單頁面'!L29</f>
        <v>3</v>
      </c>
      <c r="X28" s="99" t="str">
        <f>'輸入菜單頁面'!M29</f>
        <v>包</v>
      </c>
      <c r="Y28" s="74">
        <f>W28*1000/W2</f>
        <v>31.25</v>
      </c>
      <c r="Z28" s="230"/>
      <c r="AA28" s="228"/>
      <c r="AB28" s="105" t="str">
        <f>'輸入菜單頁面'!K36</f>
        <v>蔥(西螺)</v>
      </c>
      <c r="AC28" s="106">
        <f>'輸入菜單頁面'!L36</f>
        <v>0</v>
      </c>
      <c r="AD28" s="99" t="s">
        <v>121</v>
      </c>
      <c r="AE28" s="79">
        <f>AC28*1000/AC2</f>
        <v>0</v>
      </c>
      <c r="AF28" s="230"/>
      <c r="AG28" s="228"/>
      <c r="AH28" s="105">
        <f>'輸入菜單頁面'!K43</f>
        <v>0</v>
      </c>
      <c r="AI28" s="106">
        <f>'輸入菜單頁面'!R36</f>
        <v>0</v>
      </c>
      <c r="AJ28" s="99" t="s">
        <v>75</v>
      </c>
      <c r="AK28" s="79">
        <f>AI28*1000/AI2</f>
        <v>0</v>
      </c>
    </row>
    <row r="29" spans="1:37" s="80" customFormat="1" ht="19.5" customHeight="1">
      <c r="A29" s="245"/>
      <c r="B29" s="228"/>
      <c r="C29" s="228"/>
      <c r="D29" s="107">
        <f>'輸入菜單頁面'!K8</f>
        <v>0</v>
      </c>
      <c r="E29" s="108">
        <f>'輸入菜單頁面'!L8</f>
        <v>0</v>
      </c>
      <c r="F29" s="102" t="s">
        <v>132</v>
      </c>
      <c r="G29" s="74">
        <f>E29*1000/D2</f>
        <v>0</v>
      </c>
      <c r="H29" s="230"/>
      <c r="I29" s="228"/>
      <c r="J29" s="107">
        <f>'輸入菜單頁面'!K15</f>
        <v>0</v>
      </c>
      <c r="K29" s="108">
        <f>'輸入菜單頁面'!L15</f>
        <v>0</v>
      </c>
      <c r="L29" s="102" t="s">
        <v>132</v>
      </c>
      <c r="M29" s="74">
        <f>K29*1000/K2</f>
        <v>0</v>
      </c>
      <c r="N29" s="230"/>
      <c r="O29" s="228"/>
      <c r="P29" s="107" t="str">
        <f>'輸入菜單頁面'!K22</f>
        <v>紅豆(正迪)</v>
      </c>
      <c r="Q29" s="108">
        <f>'輸入菜單頁面'!L22</f>
        <v>0.8</v>
      </c>
      <c r="R29" s="102" t="s">
        <v>75</v>
      </c>
      <c r="S29" s="74">
        <f>Q29*1000/Q2</f>
        <v>8.421052631578947</v>
      </c>
      <c r="T29" s="242"/>
      <c r="U29" s="228"/>
      <c r="V29" s="107">
        <f>'輸入菜單頁面'!K30</f>
        <v>0</v>
      </c>
      <c r="W29" s="108">
        <f>'輸入菜單頁面'!L30</f>
        <v>0</v>
      </c>
      <c r="X29" s="102">
        <f>'輸入菜單頁面'!M30</f>
        <v>0</v>
      </c>
      <c r="Y29" s="74">
        <f>W29*1000/W2</f>
        <v>0</v>
      </c>
      <c r="Z29" s="230"/>
      <c r="AA29" s="228"/>
      <c r="AB29" s="107"/>
      <c r="AC29" s="108"/>
      <c r="AD29" s="102"/>
      <c r="AE29" s="79">
        <f>AC29*1000/AC2</f>
        <v>0</v>
      </c>
      <c r="AF29" s="230"/>
      <c r="AG29" s="228"/>
      <c r="AH29" s="107"/>
      <c r="AI29" s="108"/>
      <c r="AJ29" s="102"/>
      <c r="AK29" s="79">
        <f>AI29*1000/AI2</f>
        <v>0</v>
      </c>
    </row>
    <row r="30" spans="1:37" s="87" customFormat="1" ht="19.5" customHeight="1">
      <c r="A30" s="245" t="s">
        <v>89</v>
      </c>
      <c r="B30" s="231"/>
      <c r="C30" s="231"/>
      <c r="D30" s="82"/>
      <c r="E30" s="83"/>
      <c r="F30" s="84"/>
      <c r="G30" s="73"/>
      <c r="H30" s="231" t="s">
        <v>89</v>
      </c>
      <c r="I30" s="231"/>
      <c r="J30" s="84" t="str">
        <f>'輸入菜單頁面'!Q11</f>
        <v>蘋果</v>
      </c>
      <c r="K30" s="84">
        <f>K2</f>
        <v>92</v>
      </c>
      <c r="L30" s="84" t="s">
        <v>90</v>
      </c>
      <c r="M30" s="73"/>
      <c r="N30" s="231" t="s">
        <v>89</v>
      </c>
      <c r="O30" s="231"/>
      <c r="P30" s="82"/>
      <c r="Q30" s="84"/>
      <c r="R30" s="84"/>
      <c r="S30" s="73"/>
      <c r="T30" s="231" t="s">
        <v>89</v>
      </c>
      <c r="U30" s="231"/>
      <c r="V30" s="82"/>
      <c r="W30" s="83"/>
      <c r="X30" s="84"/>
      <c r="Y30" s="73"/>
      <c r="Z30" s="231" t="s">
        <v>89</v>
      </c>
      <c r="AA30" s="231"/>
      <c r="AB30" s="84"/>
      <c r="AC30" s="83"/>
      <c r="AD30" s="85"/>
      <c r="AE30" s="86"/>
      <c r="AF30" s="231" t="s">
        <v>89</v>
      </c>
      <c r="AG30" s="231"/>
      <c r="AH30" s="84"/>
      <c r="AI30" s="83"/>
      <c r="AJ30" s="85"/>
      <c r="AK30" s="86"/>
    </row>
    <row r="31" spans="1:37" s="124" customFormat="1" ht="19.5" customHeight="1">
      <c r="A31" s="243" t="s">
        <v>91</v>
      </c>
      <c r="B31" s="244"/>
      <c r="C31" s="244"/>
      <c r="D31" s="82"/>
      <c r="E31" s="84"/>
      <c r="F31" s="84"/>
      <c r="G31" s="72"/>
      <c r="H31" s="232" t="s">
        <v>92</v>
      </c>
      <c r="I31" s="232"/>
      <c r="J31" s="84"/>
      <c r="K31" s="84"/>
      <c r="L31" s="84"/>
      <c r="M31" s="72"/>
      <c r="N31" s="232" t="s">
        <v>92</v>
      </c>
      <c r="O31" s="232"/>
      <c r="P31" s="84" t="s">
        <v>130</v>
      </c>
      <c r="Q31" s="84">
        <v>92</v>
      </c>
      <c r="R31" s="84" t="s">
        <v>126</v>
      </c>
      <c r="S31" s="72"/>
      <c r="T31" s="232" t="s">
        <v>92</v>
      </c>
      <c r="U31" s="232"/>
      <c r="V31" s="84"/>
      <c r="W31" s="84"/>
      <c r="X31" s="84"/>
      <c r="Y31" s="72"/>
      <c r="Z31" s="232" t="s">
        <v>92</v>
      </c>
      <c r="AA31" s="232"/>
      <c r="AB31" s="84"/>
      <c r="AC31" s="84"/>
      <c r="AD31" s="85"/>
      <c r="AE31" s="123"/>
      <c r="AF31" s="232" t="s">
        <v>92</v>
      </c>
      <c r="AG31" s="232"/>
      <c r="AH31" s="84"/>
      <c r="AI31" s="84"/>
      <c r="AJ31" s="85"/>
      <c r="AK31" s="123"/>
    </row>
    <row r="32" spans="1:37" s="87" customFormat="1" ht="19.5" customHeight="1">
      <c r="A32" s="237" t="s">
        <v>93</v>
      </c>
      <c r="B32" s="178" t="s">
        <v>94</v>
      </c>
      <c r="C32" s="176"/>
      <c r="D32" s="227"/>
      <c r="E32" s="178">
        <v>663.24</v>
      </c>
      <c r="F32" s="176"/>
      <c r="G32" s="227"/>
      <c r="H32" s="178" t="s">
        <v>94</v>
      </c>
      <c r="I32" s="176"/>
      <c r="J32" s="227"/>
      <c r="K32" s="178">
        <v>782.8</v>
      </c>
      <c r="L32" s="176"/>
      <c r="M32" s="227"/>
      <c r="N32" s="178" t="s">
        <v>94</v>
      </c>
      <c r="O32" s="176"/>
      <c r="P32" s="227"/>
      <c r="Q32" s="178">
        <v>660.1</v>
      </c>
      <c r="R32" s="176"/>
      <c r="S32" s="227"/>
      <c r="T32" s="178" t="s">
        <v>94</v>
      </c>
      <c r="U32" s="176"/>
      <c r="V32" s="227"/>
      <c r="W32" s="178">
        <v>684.88</v>
      </c>
      <c r="X32" s="176"/>
      <c r="Y32" s="227"/>
      <c r="Z32" s="178" t="s">
        <v>94</v>
      </c>
      <c r="AA32" s="176"/>
      <c r="AB32" s="227"/>
      <c r="AC32" s="178">
        <v>704.7</v>
      </c>
      <c r="AD32" s="176"/>
      <c r="AE32" s="177"/>
      <c r="AF32" s="178" t="s">
        <v>94</v>
      </c>
      <c r="AG32" s="176"/>
      <c r="AH32" s="227"/>
      <c r="AI32" s="178">
        <v>686.3</v>
      </c>
      <c r="AJ32" s="176"/>
      <c r="AK32" s="177"/>
    </row>
    <row r="33" spans="1:37" s="87" customFormat="1" ht="18" customHeight="1">
      <c r="A33" s="238"/>
      <c r="B33" s="209" t="s">
        <v>95</v>
      </c>
      <c r="C33" s="210"/>
      <c r="D33" s="212"/>
      <c r="E33" s="209">
        <v>5</v>
      </c>
      <c r="F33" s="210"/>
      <c r="G33" s="212"/>
      <c r="H33" s="209" t="s">
        <v>95</v>
      </c>
      <c r="I33" s="210"/>
      <c r="J33" s="212"/>
      <c r="K33" s="209">
        <v>5</v>
      </c>
      <c r="L33" s="210"/>
      <c r="M33" s="212"/>
      <c r="N33" s="209" t="s">
        <v>95</v>
      </c>
      <c r="O33" s="210"/>
      <c r="P33" s="212"/>
      <c r="Q33" s="209">
        <v>5</v>
      </c>
      <c r="R33" s="210"/>
      <c r="S33" s="212"/>
      <c r="T33" s="209" t="s">
        <v>95</v>
      </c>
      <c r="U33" s="210"/>
      <c r="V33" s="212"/>
      <c r="W33" s="209">
        <v>5.66</v>
      </c>
      <c r="X33" s="210"/>
      <c r="Y33" s="212"/>
      <c r="Z33" s="209" t="s">
        <v>95</v>
      </c>
      <c r="AA33" s="210"/>
      <c r="AB33" s="212"/>
      <c r="AC33" s="209">
        <v>5.7</v>
      </c>
      <c r="AD33" s="210"/>
      <c r="AE33" s="211"/>
      <c r="AF33" s="209" t="s">
        <v>95</v>
      </c>
      <c r="AG33" s="210"/>
      <c r="AH33" s="212"/>
      <c r="AI33" s="209">
        <v>5</v>
      </c>
      <c r="AJ33" s="210"/>
      <c r="AK33" s="211"/>
    </row>
    <row r="34" spans="1:37" s="87" customFormat="1" ht="18" customHeight="1">
      <c r="A34" s="238"/>
      <c r="B34" s="209" t="s">
        <v>96</v>
      </c>
      <c r="C34" s="210"/>
      <c r="D34" s="212"/>
      <c r="E34" s="209">
        <v>2</v>
      </c>
      <c r="F34" s="210"/>
      <c r="G34" s="212"/>
      <c r="H34" s="209" t="s">
        <v>96</v>
      </c>
      <c r="I34" s="210"/>
      <c r="J34" s="212"/>
      <c r="K34" s="209">
        <v>3</v>
      </c>
      <c r="L34" s="210"/>
      <c r="M34" s="212"/>
      <c r="N34" s="209" t="s">
        <v>96</v>
      </c>
      <c r="O34" s="210"/>
      <c r="P34" s="212"/>
      <c r="Q34" s="209">
        <v>1.3</v>
      </c>
      <c r="R34" s="210"/>
      <c r="S34" s="212"/>
      <c r="T34" s="209" t="s">
        <v>96</v>
      </c>
      <c r="U34" s="210"/>
      <c r="V34" s="212"/>
      <c r="W34" s="209">
        <v>1.8</v>
      </c>
      <c r="X34" s="210"/>
      <c r="Y34" s="212"/>
      <c r="Z34" s="209" t="s">
        <v>96</v>
      </c>
      <c r="AA34" s="210"/>
      <c r="AB34" s="212"/>
      <c r="AC34" s="209">
        <v>2.1</v>
      </c>
      <c r="AD34" s="210"/>
      <c r="AE34" s="211"/>
      <c r="AF34" s="209" t="s">
        <v>96</v>
      </c>
      <c r="AG34" s="210"/>
      <c r="AH34" s="212"/>
      <c r="AI34" s="209">
        <v>2.5</v>
      </c>
      <c r="AJ34" s="210"/>
      <c r="AK34" s="211"/>
    </row>
    <row r="35" spans="1:37" s="87" customFormat="1" ht="18" customHeight="1">
      <c r="A35" s="238"/>
      <c r="B35" s="209" t="s">
        <v>97</v>
      </c>
      <c r="C35" s="210"/>
      <c r="D35" s="212"/>
      <c r="E35" s="209">
        <v>1.76</v>
      </c>
      <c r="F35" s="210"/>
      <c r="G35" s="212"/>
      <c r="H35" s="209" t="s">
        <v>97</v>
      </c>
      <c r="I35" s="210"/>
      <c r="J35" s="212"/>
      <c r="K35" s="209">
        <v>1.2</v>
      </c>
      <c r="L35" s="210"/>
      <c r="M35" s="212"/>
      <c r="N35" s="209" t="s">
        <v>97</v>
      </c>
      <c r="O35" s="210"/>
      <c r="P35" s="212"/>
      <c r="Q35" s="209">
        <v>0.8</v>
      </c>
      <c r="R35" s="210"/>
      <c r="S35" s="212"/>
      <c r="T35" s="209" t="s">
        <v>97</v>
      </c>
      <c r="U35" s="210"/>
      <c r="V35" s="212"/>
      <c r="W35" s="209">
        <v>1.4</v>
      </c>
      <c r="X35" s="210"/>
      <c r="Y35" s="212"/>
      <c r="Z35" s="209" t="s">
        <v>97</v>
      </c>
      <c r="AA35" s="210"/>
      <c r="AB35" s="212"/>
      <c r="AC35" s="209">
        <v>1.2</v>
      </c>
      <c r="AD35" s="210"/>
      <c r="AE35" s="211"/>
      <c r="AF35" s="209" t="s">
        <v>97</v>
      </c>
      <c r="AG35" s="210"/>
      <c r="AH35" s="212"/>
      <c r="AI35" s="209">
        <v>1.2</v>
      </c>
      <c r="AJ35" s="210"/>
      <c r="AK35" s="211"/>
    </row>
    <row r="36" spans="1:37" s="88" customFormat="1" ht="16.5" customHeight="1">
      <c r="A36" s="238"/>
      <c r="B36" s="209" t="s">
        <v>98</v>
      </c>
      <c r="C36" s="210"/>
      <c r="D36" s="212"/>
      <c r="E36" s="209">
        <v>3</v>
      </c>
      <c r="F36" s="210"/>
      <c r="G36" s="212"/>
      <c r="H36" s="209" t="s">
        <v>98</v>
      </c>
      <c r="I36" s="210"/>
      <c r="J36" s="212"/>
      <c r="K36" s="209">
        <v>3</v>
      </c>
      <c r="L36" s="210"/>
      <c r="M36" s="212"/>
      <c r="N36" s="209" t="s">
        <v>98</v>
      </c>
      <c r="O36" s="210"/>
      <c r="P36" s="212"/>
      <c r="Q36" s="209">
        <v>2</v>
      </c>
      <c r="R36" s="210"/>
      <c r="S36" s="212"/>
      <c r="T36" s="209" t="s">
        <v>98</v>
      </c>
      <c r="U36" s="210"/>
      <c r="V36" s="212"/>
      <c r="W36" s="209">
        <v>3</v>
      </c>
      <c r="X36" s="210"/>
      <c r="Y36" s="212"/>
      <c r="Z36" s="209" t="s">
        <v>98</v>
      </c>
      <c r="AA36" s="210"/>
      <c r="AB36" s="212"/>
      <c r="AC36" s="209">
        <v>3</v>
      </c>
      <c r="AD36" s="210"/>
      <c r="AE36" s="211"/>
      <c r="AF36" s="209" t="s">
        <v>98</v>
      </c>
      <c r="AG36" s="210"/>
      <c r="AH36" s="212"/>
      <c r="AI36" s="209">
        <v>3</v>
      </c>
      <c r="AJ36" s="210"/>
      <c r="AK36" s="211"/>
    </row>
    <row r="37" spans="1:37" s="87" customFormat="1" ht="17.25" customHeight="1">
      <c r="A37" s="238"/>
      <c r="B37" s="209" t="s">
        <v>99</v>
      </c>
      <c r="C37" s="210"/>
      <c r="D37" s="212"/>
      <c r="E37" s="209">
        <v>0</v>
      </c>
      <c r="F37" s="210"/>
      <c r="G37" s="212"/>
      <c r="H37" s="209" t="s">
        <v>99</v>
      </c>
      <c r="I37" s="210"/>
      <c r="J37" s="212"/>
      <c r="K37" s="209">
        <v>1</v>
      </c>
      <c r="L37" s="210"/>
      <c r="M37" s="212"/>
      <c r="N37" s="209" t="s">
        <v>99</v>
      </c>
      <c r="O37" s="210"/>
      <c r="P37" s="212"/>
      <c r="Q37" s="209">
        <v>0</v>
      </c>
      <c r="R37" s="210"/>
      <c r="S37" s="212"/>
      <c r="T37" s="209" t="s">
        <v>99</v>
      </c>
      <c r="U37" s="210"/>
      <c r="V37" s="212"/>
      <c r="W37" s="209">
        <v>0</v>
      </c>
      <c r="X37" s="210"/>
      <c r="Y37" s="212"/>
      <c r="Z37" s="209" t="s">
        <v>99</v>
      </c>
      <c r="AA37" s="210"/>
      <c r="AB37" s="212"/>
      <c r="AC37" s="209">
        <v>0</v>
      </c>
      <c r="AD37" s="210"/>
      <c r="AE37" s="211"/>
      <c r="AF37" s="209" t="s">
        <v>99</v>
      </c>
      <c r="AG37" s="210"/>
      <c r="AH37" s="212"/>
      <c r="AI37" s="209">
        <v>0</v>
      </c>
      <c r="AJ37" s="210"/>
      <c r="AK37" s="211"/>
    </row>
    <row r="38" spans="1:37" s="87" customFormat="1" ht="18" customHeight="1" thickBot="1">
      <c r="A38" s="239"/>
      <c r="B38" s="213" t="s">
        <v>100</v>
      </c>
      <c r="C38" s="214"/>
      <c r="D38" s="215"/>
      <c r="E38" s="213">
        <v>0</v>
      </c>
      <c r="F38" s="214"/>
      <c r="G38" s="215"/>
      <c r="H38" s="213" t="s">
        <v>101</v>
      </c>
      <c r="I38" s="214"/>
      <c r="J38" s="215"/>
      <c r="K38" s="213">
        <v>0</v>
      </c>
      <c r="L38" s="214"/>
      <c r="M38" s="215"/>
      <c r="N38" s="213" t="s">
        <v>101</v>
      </c>
      <c r="O38" s="214"/>
      <c r="P38" s="215"/>
      <c r="Q38" s="213">
        <v>1</v>
      </c>
      <c r="R38" s="214"/>
      <c r="S38" s="215"/>
      <c r="T38" s="213" t="s">
        <v>101</v>
      </c>
      <c r="U38" s="214"/>
      <c r="V38" s="215"/>
      <c r="W38" s="213">
        <v>0</v>
      </c>
      <c r="X38" s="214"/>
      <c r="Y38" s="215"/>
      <c r="Z38" s="213" t="s">
        <v>101</v>
      </c>
      <c r="AA38" s="214"/>
      <c r="AB38" s="215"/>
      <c r="AC38" s="213">
        <v>0</v>
      </c>
      <c r="AD38" s="214"/>
      <c r="AE38" s="216"/>
      <c r="AF38" s="213" t="s">
        <v>100</v>
      </c>
      <c r="AG38" s="214"/>
      <c r="AH38" s="215"/>
      <c r="AI38" s="213">
        <v>0</v>
      </c>
      <c r="AJ38" s="214"/>
      <c r="AK38" s="216"/>
    </row>
    <row r="39" spans="2:37" s="87" customFormat="1" ht="24.75" customHeight="1">
      <c r="B39" s="89" t="s">
        <v>102</v>
      </c>
      <c r="C39" s="89"/>
      <c r="D39" s="89" t="s">
        <v>103</v>
      </c>
      <c r="E39" s="89"/>
      <c r="F39" s="89"/>
      <c r="G39" s="89" t="s">
        <v>104</v>
      </c>
      <c r="H39" s="89"/>
      <c r="I39" s="89" t="s">
        <v>105</v>
      </c>
      <c r="J39" s="89"/>
      <c r="K39" s="89"/>
      <c r="L39" s="89"/>
      <c r="M39" s="236" t="s">
        <v>106</v>
      </c>
      <c r="N39" s="236"/>
      <c r="O39" s="89"/>
      <c r="P39" s="89"/>
      <c r="Q39" s="89"/>
      <c r="R39" s="89"/>
      <c r="S39" s="89" t="s">
        <v>107</v>
      </c>
      <c r="T39" s="89"/>
      <c r="U39" s="89"/>
      <c r="V39" s="89"/>
      <c r="W39" s="89"/>
      <c r="X39" s="89"/>
      <c r="Y39" s="89" t="s">
        <v>108</v>
      </c>
      <c r="Z39" s="63"/>
      <c r="AA39" s="63"/>
      <c r="AB39" s="63"/>
      <c r="AC39" s="63"/>
      <c r="AD39" s="63"/>
      <c r="AE39" s="90"/>
      <c r="AF39" s="63"/>
      <c r="AG39" s="63"/>
      <c r="AH39" s="63"/>
      <c r="AI39" s="63"/>
      <c r="AJ39" s="63"/>
      <c r="AK39" s="90"/>
    </row>
    <row r="40" spans="1:31" s="91" customFormat="1" ht="16.5" customHeight="1">
      <c r="A40" s="225" t="s">
        <v>109</v>
      </c>
      <c r="B40" s="225"/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Y40" s="225"/>
      <c r="Z40" s="225"/>
      <c r="AA40" s="225"/>
      <c r="AB40" s="225"/>
      <c r="AC40" s="225"/>
      <c r="AD40" s="225"/>
      <c r="AE40" s="225"/>
    </row>
    <row r="41" spans="1:31" s="91" customFormat="1" ht="48.75" customHeight="1">
      <c r="A41" s="234" t="s">
        <v>110</v>
      </c>
      <c r="B41" s="235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</row>
    <row r="42" spans="1:37" s="87" customFormat="1" ht="15" customHeight="1">
      <c r="A42" s="80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92"/>
      <c r="N42" s="92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63"/>
      <c r="Z42" s="63"/>
      <c r="AA42" s="63"/>
      <c r="AB42" s="63"/>
      <c r="AC42" s="63"/>
      <c r="AD42" s="63"/>
      <c r="AE42" s="90"/>
      <c r="AF42" s="63"/>
      <c r="AG42" s="63"/>
      <c r="AH42" s="63"/>
      <c r="AI42" s="63"/>
      <c r="AJ42" s="63"/>
      <c r="AK42" s="90"/>
    </row>
    <row r="43" spans="2:37" s="80" customFormat="1" ht="12" customHeight="1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93"/>
      <c r="AF43" s="78"/>
      <c r="AG43" s="78"/>
      <c r="AH43" s="78"/>
      <c r="AI43" s="78"/>
      <c r="AJ43" s="78"/>
      <c r="AK43" s="93"/>
    </row>
    <row r="44" spans="1:6" ht="16.5">
      <c r="A44"/>
      <c r="B44"/>
      <c r="C44"/>
      <c r="D44"/>
      <c r="E44"/>
      <c r="F44"/>
    </row>
    <row r="45" spans="1:6" ht="16.5">
      <c r="A45"/>
      <c r="B45"/>
      <c r="C45"/>
      <c r="D45"/>
      <c r="E45"/>
      <c r="F45"/>
    </row>
    <row r="46" spans="1:6" ht="16.5">
      <c r="A46"/>
      <c r="B46"/>
      <c r="C46"/>
      <c r="D46"/>
      <c r="E46"/>
      <c r="F46"/>
    </row>
    <row r="47" spans="1:6" ht="16.5">
      <c r="A47"/>
      <c r="B47"/>
      <c r="C47"/>
      <c r="D47"/>
      <c r="E47"/>
      <c r="F47"/>
    </row>
    <row r="48" spans="1:6" ht="16.5">
      <c r="A48"/>
      <c r="B48"/>
      <c r="C48"/>
      <c r="D48"/>
      <c r="E48"/>
      <c r="F48"/>
    </row>
    <row r="49" spans="1:6" ht="16.5">
      <c r="A49"/>
      <c r="B49"/>
      <c r="C49"/>
      <c r="D49"/>
      <c r="E49"/>
      <c r="F49"/>
    </row>
    <row r="50" spans="1:6" ht="16.5">
      <c r="A50"/>
      <c r="B50"/>
      <c r="C50"/>
      <c r="D50"/>
      <c r="E50"/>
      <c r="F50"/>
    </row>
    <row r="51" spans="1:6" ht="16.5">
      <c r="A51"/>
      <c r="B51"/>
      <c r="C51"/>
      <c r="D51"/>
      <c r="E51"/>
      <c r="F51"/>
    </row>
    <row r="52" spans="1:6" ht="16.5">
      <c r="A52"/>
      <c r="B52"/>
      <c r="C52"/>
      <c r="D52"/>
      <c r="E52"/>
      <c r="F52"/>
    </row>
    <row r="53" spans="1:6" ht="16.5">
      <c r="A53"/>
      <c r="B53"/>
      <c r="C53"/>
      <c r="D53"/>
      <c r="E53"/>
      <c r="F53"/>
    </row>
    <row r="54" spans="1:6" ht="16.5">
      <c r="A54"/>
      <c r="B54"/>
      <c r="C54"/>
      <c r="D54"/>
      <c r="E54"/>
      <c r="F54"/>
    </row>
    <row r="55" spans="1:6" ht="16.5">
      <c r="A55"/>
      <c r="B55"/>
      <c r="C55" t="e">
        <f>C53*4/F53*100</f>
        <v>#DIV/0!</v>
      </c>
      <c r="D55" t="e">
        <f>D53*9/F53*100</f>
        <v>#DIV/0!</v>
      </c>
      <c r="E55" t="e">
        <f>E53*4/F53*100</f>
        <v>#DIV/0!</v>
      </c>
      <c r="F55"/>
    </row>
    <row r="56" spans="1:6" ht="16.5">
      <c r="A56"/>
      <c r="B56"/>
      <c r="C56"/>
      <c r="D56"/>
      <c r="E56"/>
      <c r="F56"/>
    </row>
    <row r="57" spans="1:6" ht="16.5">
      <c r="A57"/>
      <c r="B57"/>
      <c r="C57"/>
      <c r="D57"/>
      <c r="E57"/>
      <c r="F57"/>
    </row>
    <row r="58" spans="1:6" ht="16.5">
      <c r="A58"/>
      <c r="B58"/>
      <c r="C58"/>
      <c r="D58"/>
      <c r="E58"/>
      <c r="F58"/>
    </row>
  </sheetData>
  <sheetProtection/>
  <mergeCells count="183">
    <mergeCell ref="I5:I9"/>
    <mergeCell ref="AC3:AE3"/>
    <mergeCell ref="Q3:S3"/>
    <mergeCell ref="T3:V3"/>
    <mergeCell ref="Z3:AB3"/>
    <mergeCell ref="N5:N9"/>
    <mergeCell ref="T5:T9"/>
    <mergeCell ref="U5:U9"/>
    <mergeCell ref="O5:O9"/>
    <mergeCell ref="A1:AE1"/>
    <mergeCell ref="K2:L2"/>
    <mergeCell ref="Q2:R2"/>
    <mergeCell ref="W2:X2"/>
    <mergeCell ref="AC2:AD2"/>
    <mergeCell ref="B3:D3"/>
    <mergeCell ref="W3:Y3"/>
    <mergeCell ref="H3:J3"/>
    <mergeCell ref="N3:P3"/>
    <mergeCell ref="K3:M3"/>
    <mergeCell ref="E3:G3"/>
    <mergeCell ref="A5:A9"/>
    <mergeCell ref="H15:H20"/>
    <mergeCell ref="H5:H9"/>
    <mergeCell ref="A15:A20"/>
    <mergeCell ref="B15:B20"/>
    <mergeCell ref="C15:C20"/>
    <mergeCell ref="B5:B9"/>
    <mergeCell ref="C5:C9"/>
    <mergeCell ref="A10:A14"/>
    <mergeCell ref="B10:B14"/>
    <mergeCell ref="AA10:AA14"/>
    <mergeCell ref="Z10:Z14"/>
    <mergeCell ref="Z5:Z9"/>
    <mergeCell ref="AA5:AA9"/>
    <mergeCell ref="T10:T14"/>
    <mergeCell ref="U10:U14"/>
    <mergeCell ref="O10:O14"/>
    <mergeCell ref="H10:H14"/>
    <mergeCell ref="C10:C14"/>
    <mergeCell ref="N10:N14"/>
    <mergeCell ref="I10:I14"/>
    <mergeCell ref="A21:A24"/>
    <mergeCell ref="B21:B24"/>
    <mergeCell ref="C21:C24"/>
    <mergeCell ref="H21:H24"/>
    <mergeCell ref="I15:I20"/>
    <mergeCell ref="I21:I24"/>
    <mergeCell ref="H25:H29"/>
    <mergeCell ref="A25:A29"/>
    <mergeCell ref="B25:B29"/>
    <mergeCell ref="C25:C29"/>
    <mergeCell ref="T21:T24"/>
    <mergeCell ref="U21:U24"/>
    <mergeCell ref="Z15:Z20"/>
    <mergeCell ref="AA21:AA24"/>
    <mergeCell ref="Z21:Z24"/>
    <mergeCell ref="U15:U20"/>
    <mergeCell ref="T15:T20"/>
    <mergeCell ref="O25:O29"/>
    <mergeCell ref="I25:I29"/>
    <mergeCell ref="N25:N29"/>
    <mergeCell ref="N15:N20"/>
    <mergeCell ref="N21:N24"/>
    <mergeCell ref="O21:O24"/>
    <mergeCell ref="O15:O20"/>
    <mergeCell ref="K32:M32"/>
    <mergeCell ref="N32:P32"/>
    <mergeCell ref="Q32:S32"/>
    <mergeCell ref="Z25:Z29"/>
    <mergeCell ref="N31:O31"/>
    <mergeCell ref="W32:Y32"/>
    <mergeCell ref="Z32:AB32"/>
    <mergeCell ref="AA25:AA29"/>
    <mergeCell ref="Z31:AA31"/>
    <mergeCell ref="Z30:AA30"/>
    <mergeCell ref="U25:U29"/>
    <mergeCell ref="T25:T29"/>
    <mergeCell ref="A31:C31"/>
    <mergeCell ref="E32:G32"/>
    <mergeCell ref="T30:U30"/>
    <mergeCell ref="T32:V32"/>
    <mergeCell ref="T31:U31"/>
    <mergeCell ref="A30:C30"/>
    <mergeCell ref="H30:I30"/>
    <mergeCell ref="N30:O30"/>
    <mergeCell ref="H31:I31"/>
    <mergeCell ref="H32:J32"/>
    <mergeCell ref="AC32:AE32"/>
    <mergeCell ref="B33:D33"/>
    <mergeCell ref="E33:G33"/>
    <mergeCell ref="H33:J33"/>
    <mergeCell ref="K33:M33"/>
    <mergeCell ref="N33:P33"/>
    <mergeCell ref="Q33:S33"/>
    <mergeCell ref="T33:V33"/>
    <mergeCell ref="W33:Y33"/>
    <mergeCell ref="Z33:AB33"/>
    <mergeCell ref="AC33:AE33"/>
    <mergeCell ref="B34:D34"/>
    <mergeCell ref="E34:G34"/>
    <mergeCell ref="H34:J34"/>
    <mergeCell ref="K34:M34"/>
    <mergeCell ref="N34:P34"/>
    <mergeCell ref="Q34:S34"/>
    <mergeCell ref="T34:V34"/>
    <mergeCell ref="W34:Y34"/>
    <mergeCell ref="Z34:AB34"/>
    <mergeCell ref="AC34:AE34"/>
    <mergeCell ref="B35:D35"/>
    <mergeCell ref="E35:G35"/>
    <mergeCell ref="H35:J35"/>
    <mergeCell ref="K35:M35"/>
    <mergeCell ref="N35:P35"/>
    <mergeCell ref="Q35:S35"/>
    <mergeCell ref="T35:V35"/>
    <mergeCell ref="W35:Y35"/>
    <mergeCell ref="Z35:AB35"/>
    <mergeCell ref="AC35:AE35"/>
    <mergeCell ref="B36:D36"/>
    <mergeCell ref="E36:G36"/>
    <mergeCell ref="H36:J36"/>
    <mergeCell ref="K36:M36"/>
    <mergeCell ref="N36:P36"/>
    <mergeCell ref="Q36:S36"/>
    <mergeCell ref="T36:V36"/>
    <mergeCell ref="K37:M37"/>
    <mergeCell ref="N38:P38"/>
    <mergeCell ref="W36:Y36"/>
    <mergeCell ref="N37:P37"/>
    <mergeCell ref="Q37:S37"/>
    <mergeCell ref="T37:V37"/>
    <mergeCell ref="A41:AE41"/>
    <mergeCell ref="Q38:S38"/>
    <mergeCell ref="T38:V38"/>
    <mergeCell ref="W38:Y38"/>
    <mergeCell ref="Z38:AB38"/>
    <mergeCell ref="AC38:AE38"/>
    <mergeCell ref="M39:N39"/>
    <mergeCell ref="A32:A38"/>
    <mergeCell ref="B32:D32"/>
    <mergeCell ref="W37:Y37"/>
    <mergeCell ref="Z36:AB36"/>
    <mergeCell ref="AC36:AE36"/>
    <mergeCell ref="AA15:AA20"/>
    <mergeCell ref="AF34:AH34"/>
    <mergeCell ref="AF30:AG30"/>
    <mergeCell ref="AF31:AG31"/>
    <mergeCell ref="AF21:AF24"/>
    <mergeCell ref="AF25:AF29"/>
    <mergeCell ref="AG25:AG29"/>
    <mergeCell ref="AF33:AH33"/>
    <mergeCell ref="AF10:AF14"/>
    <mergeCell ref="AF32:AH32"/>
    <mergeCell ref="AG15:AG20"/>
    <mergeCell ref="AG10:AG14"/>
    <mergeCell ref="AF15:AF20"/>
    <mergeCell ref="AG21:AG24"/>
    <mergeCell ref="A40:AE40"/>
    <mergeCell ref="Z37:AB37"/>
    <mergeCell ref="AC37:AE37"/>
    <mergeCell ref="B38:D38"/>
    <mergeCell ref="E38:G38"/>
    <mergeCell ref="H38:J38"/>
    <mergeCell ref="K38:M38"/>
    <mergeCell ref="B37:D37"/>
    <mergeCell ref="E37:G37"/>
    <mergeCell ref="H37:J37"/>
    <mergeCell ref="AI2:AJ2"/>
    <mergeCell ref="AF3:AH3"/>
    <mergeCell ref="AI3:AK3"/>
    <mergeCell ref="AF5:AF9"/>
    <mergeCell ref="AG5:AG9"/>
    <mergeCell ref="AF38:AH38"/>
    <mergeCell ref="AI38:AK38"/>
    <mergeCell ref="AI36:AK36"/>
    <mergeCell ref="AF35:AH35"/>
    <mergeCell ref="AF36:AH36"/>
    <mergeCell ref="AI32:AK32"/>
    <mergeCell ref="AI35:AK35"/>
    <mergeCell ref="AF37:AH37"/>
    <mergeCell ref="AI37:AK37"/>
    <mergeCell ref="AI33:AK33"/>
    <mergeCell ref="AI34:AK34"/>
  </mergeCells>
  <printOptions/>
  <pageMargins left="0.7" right="0.7" top="0.75" bottom="0.75" header="0.3" footer="0.3"/>
  <pageSetup fitToWidth="0" fitToHeight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ytjop</dc:creator>
  <cp:keywords/>
  <dc:description/>
  <cp:lastModifiedBy>user</cp:lastModifiedBy>
  <cp:lastPrinted>1981-12-17T02:31:39Z</cp:lastPrinted>
  <dcterms:created xsi:type="dcterms:W3CDTF">2014-02-19T01:19:08Z</dcterms:created>
  <dcterms:modified xsi:type="dcterms:W3CDTF">2014-12-22T02:39:47Z</dcterms:modified>
  <cp:category/>
  <cp:version/>
  <cp:contentType/>
  <cp:contentStatus/>
</cp:coreProperties>
</file>