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'Sheet1'!$A$3:$AI$49</definedName>
  </definedNames>
  <calcPr fullCalcOnLoad="1"/>
</workbook>
</file>

<file path=xl/sharedStrings.xml><?xml version="1.0" encoding="utf-8"?>
<sst xmlns="http://schemas.openxmlformats.org/spreadsheetml/2006/main" count="261" uniqueCount="147">
  <si>
    <t>聯絡人:   徐郁媛</t>
  </si>
  <si>
    <t>聯絡電話:  4200919  0935709482</t>
  </si>
  <si>
    <t>米食</t>
  </si>
  <si>
    <t>合計</t>
  </si>
  <si>
    <t>週總計</t>
  </si>
  <si>
    <t>用餐人數</t>
  </si>
  <si>
    <t>食材</t>
  </si>
  <si>
    <t>單量(g)</t>
  </si>
  <si>
    <t>數量</t>
  </si>
  <si>
    <t>預估單價</t>
  </si>
  <si>
    <t>預估單價</t>
  </si>
  <si>
    <t>小計</t>
  </si>
  <si>
    <t>青菜</t>
  </si>
  <si>
    <t>其他</t>
  </si>
  <si>
    <t>熱量</t>
  </si>
  <si>
    <t>五穀根莖類</t>
  </si>
  <si>
    <t>蛋豆魚肉類</t>
  </si>
  <si>
    <t>蔬菜類</t>
  </si>
  <si>
    <t>水果類</t>
  </si>
  <si>
    <t>油脂類</t>
  </si>
  <si>
    <t>青菜</t>
  </si>
  <si>
    <t>青菜</t>
  </si>
  <si>
    <t>水果</t>
  </si>
  <si>
    <t>表單設計:軒泰食品有限公司</t>
  </si>
  <si>
    <t>黑芝麻</t>
  </si>
  <si>
    <t>紅蘿蔔</t>
  </si>
  <si>
    <t>木耳絲</t>
  </si>
  <si>
    <t>馬鈴薯去皮</t>
  </si>
  <si>
    <t>刈薯去皮</t>
  </si>
  <si>
    <t>海帶結</t>
  </si>
  <si>
    <t>生香菇</t>
  </si>
  <si>
    <t>冬瓜去皮</t>
  </si>
  <si>
    <t>薑絲</t>
  </si>
  <si>
    <t>乾料</t>
  </si>
  <si>
    <t>大骨</t>
  </si>
  <si>
    <t>玻璃紙</t>
  </si>
  <si>
    <t>粗鹽</t>
  </si>
  <si>
    <t>18L沙拉油</t>
  </si>
  <si>
    <t>12L醬油</t>
  </si>
  <si>
    <t>6L醬油</t>
  </si>
  <si>
    <t>香油3L</t>
  </si>
  <si>
    <t>黑麻油3L</t>
  </si>
  <si>
    <t>烏醋5L</t>
  </si>
  <si>
    <t>白醋5L</t>
  </si>
  <si>
    <t>素蠔油5L</t>
  </si>
  <si>
    <t>醬油膏</t>
  </si>
  <si>
    <t>蕃茄醬3L</t>
  </si>
  <si>
    <t>胡椒粉600G</t>
  </si>
  <si>
    <t>胡椒鹽600G</t>
  </si>
  <si>
    <t>五香粉600G</t>
  </si>
  <si>
    <t>八角600G</t>
  </si>
  <si>
    <t>柴魚片600G</t>
  </si>
  <si>
    <t>散鹽</t>
  </si>
  <si>
    <t>醬色</t>
  </si>
  <si>
    <t>米酒</t>
  </si>
  <si>
    <t>辣椒醬5L</t>
  </si>
  <si>
    <t>辣豆瓣醬5L</t>
  </si>
  <si>
    <t>黑胡椒粒600G</t>
  </si>
  <si>
    <t>咖哩粉600G</t>
  </si>
  <si>
    <t>油蔥酥3K</t>
  </si>
  <si>
    <t>花椒粒600G</t>
  </si>
  <si>
    <t>二砂50K</t>
  </si>
  <si>
    <t>麵粉</t>
  </si>
  <si>
    <t>太白粉</t>
  </si>
  <si>
    <t>地瓜粉</t>
  </si>
  <si>
    <t>滷味滷包10入</t>
  </si>
  <si>
    <t>沙拉脫</t>
  </si>
  <si>
    <t>洗衣粉</t>
  </si>
  <si>
    <t>咖哩雞</t>
  </si>
  <si>
    <t>燴炒雙花</t>
  </si>
  <si>
    <t>玉米海結湯</t>
  </si>
  <si>
    <t>粉蒸排骨</t>
  </si>
  <si>
    <t>塔香海茸</t>
  </si>
  <si>
    <t>冬瓜香菇湯</t>
  </si>
  <si>
    <t>日式蘿蔔炊飯</t>
  </si>
  <si>
    <t>紅燒獅子頭</t>
  </si>
  <si>
    <t>小魚菠菜湯</t>
  </si>
  <si>
    <t>香酥柳葉魚</t>
  </si>
  <si>
    <t>醬爆干丁</t>
  </si>
  <si>
    <t>田園蔬菜湯</t>
  </si>
  <si>
    <t>冬瓜燒豆皮</t>
  </si>
  <si>
    <t>田園四色</t>
  </si>
  <si>
    <t>地瓜薑湯</t>
  </si>
  <si>
    <t>肉丁(溫)</t>
  </si>
  <si>
    <t>排骨丁(溫)</t>
  </si>
  <si>
    <t>蒸肉粉600g</t>
  </si>
  <si>
    <t>黑豆瓣醬</t>
  </si>
  <si>
    <t xml:space="preserve"> </t>
  </si>
  <si>
    <t>芋頭</t>
  </si>
  <si>
    <t>獅子頭25g(安)</t>
  </si>
  <si>
    <t>大白菜</t>
  </si>
  <si>
    <t>蝦皮</t>
  </si>
  <si>
    <t>地瓜去皮</t>
  </si>
  <si>
    <t>豆干丁</t>
  </si>
  <si>
    <t>青三色</t>
  </si>
  <si>
    <t>洋蔥去皮</t>
  </si>
  <si>
    <t>甜麵醬</t>
  </si>
  <si>
    <t>黑豆瓣醬</t>
  </si>
  <si>
    <t>絞肉</t>
  </si>
  <si>
    <t>炸豆包(切4塊)</t>
  </si>
  <si>
    <t>鹹冬瓜醬3L</t>
  </si>
  <si>
    <t>雞丁(拆箱解凍)</t>
  </si>
  <si>
    <t>印度咖哩粉</t>
  </si>
  <si>
    <t>九層塔</t>
  </si>
  <si>
    <t>海茸(切)</t>
  </si>
  <si>
    <t>小木耳</t>
  </si>
  <si>
    <t>吻仔魚</t>
  </si>
  <si>
    <t>菠菜</t>
  </si>
  <si>
    <t>青蔥</t>
  </si>
  <si>
    <t>青花菜</t>
  </si>
  <si>
    <t>白花菜</t>
  </si>
  <si>
    <t>大骨</t>
  </si>
  <si>
    <t>玉米條</t>
  </si>
  <si>
    <t>肉片</t>
  </si>
  <si>
    <t>地瓜去皮</t>
  </si>
  <si>
    <t>QQ圓</t>
  </si>
  <si>
    <t>薑片</t>
  </si>
  <si>
    <t>二砂</t>
  </si>
  <si>
    <t>西芹</t>
  </si>
  <si>
    <t>大蕃茄</t>
  </si>
  <si>
    <t>白蘿蔔去皮</t>
  </si>
  <si>
    <t>絞肉(溫)</t>
  </si>
  <si>
    <t>白芝麻</t>
  </si>
  <si>
    <t>柴魚片600G</t>
  </si>
  <si>
    <t>玉米粒</t>
  </si>
  <si>
    <t>薑末</t>
  </si>
  <si>
    <t>1336+1201+390</t>
  </si>
  <si>
    <t>蚵白菜</t>
  </si>
  <si>
    <t>蒜末</t>
  </si>
  <si>
    <t>高麗菜</t>
  </si>
  <si>
    <t>油菜</t>
  </si>
  <si>
    <t>青江菜</t>
  </si>
  <si>
    <t>小黃瓜</t>
  </si>
  <si>
    <t>小白菜</t>
  </si>
  <si>
    <t>薑絲</t>
  </si>
  <si>
    <t>素絞肉</t>
  </si>
  <si>
    <t>麥片(先送).</t>
  </si>
  <si>
    <t>百頁豆腐</t>
  </si>
  <si>
    <t>手工炸豆腐</t>
  </si>
  <si>
    <t>柴魚片煮高湯蒸飯</t>
  </si>
  <si>
    <t>青椒</t>
  </si>
  <si>
    <t>鮑魚菇</t>
  </si>
  <si>
    <t>金針菇</t>
  </si>
  <si>
    <t>彩椒</t>
  </si>
  <si>
    <t>喜相逢(M)</t>
  </si>
  <si>
    <t>洗選蛋</t>
  </si>
  <si>
    <t xml:space="preserve"> 楊心國民小學九十九學年度下學期第4週午餐食譜設計表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</si>
</sst>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0.0_);[Red]\(0.0\)"/>
    <numFmt numFmtId="179" formatCode="m&quot;月&quot;d&quot;日(三)&quot;"/>
    <numFmt numFmtId="180" formatCode="m&quot;月&quot;d&quot;日(四)&quot;"/>
    <numFmt numFmtId="181" formatCode="m&quot;月&quot;d&quot;日(五)&quot;"/>
    <numFmt numFmtId="182" formatCode="#,###&quot;人&quot;"/>
    <numFmt numFmtId="183" formatCode="0_);[Red]\(0\)"/>
    <numFmt numFmtId="184" formatCode="0.0_ "/>
    <numFmt numFmtId="185" formatCode="#,##0.0"/>
    <numFmt numFmtId="186" formatCode="#,###&quot;份/人&quot;"/>
    <numFmt numFmtId="187" formatCode="#,###&quot;份&quot;"/>
    <numFmt numFmtId="188" formatCode="#,###.0&quot;份&quot;"/>
    <numFmt numFmtId="189" formatCode="###&quot;大卡&quot;"/>
    <numFmt numFmtId="190" formatCode="0_ "/>
    <numFmt numFmtId="191" formatCode="#,###&quot;包&quot;"/>
    <numFmt numFmtId="192" formatCode="#,###&quot;盒&quot;"/>
    <numFmt numFmtId="193" formatCode="#,###&quot;&quot;&quot;罐&quot;"/>
    <numFmt numFmtId="194" formatCode="0.00_ "/>
    <numFmt numFmtId="195" formatCode="#,###&quot;桶&quot;"/>
    <numFmt numFmtId="196" formatCode="#,###&quot;件&quot;"/>
    <numFmt numFmtId="197" formatCode="#,###&quot;條&quot;"/>
    <numFmt numFmtId="198" formatCode="m&quot;月&quot;d&quot;日&quot;;@"/>
    <numFmt numFmtId="199" formatCode="m&quot;月&quot;d&quot;日(六)&quot;"/>
    <numFmt numFmtId="200" formatCode="#,###&quot;罐&quot;"/>
    <numFmt numFmtId="201" formatCode="m&quot;月&quot;d&quot;日&quot;"/>
    <numFmt numFmtId="202" formatCode="m/d;@"/>
    <numFmt numFmtId="203" formatCode="0.00_);[Red]\(0.00\)"/>
    <numFmt numFmtId="204" formatCode="0.000_);[Red]\(0.000\)"/>
  </numFmts>
  <fonts count="28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4"/>
      <name val="標楷體"/>
      <family val="4"/>
    </font>
    <font>
      <i/>
      <sz val="24"/>
      <name val="標楷體"/>
      <family val="4"/>
    </font>
    <font>
      <b/>
      <sz val="14"/>
      <name val="新細明體"/>
      <family val="1"/>
    </font>
    <font>
      <sz val="17"/>
      <name val="標楷體"/>
      <family val="4"/>
    </font>
    <font>
      <sz val="22"/>
      <name val="標楷體"/>
      <family val="4"/>
    </font>
    <font>
      <b/>
      <sz val="17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b/>
      <sz val="18"/>
      <name val="標楷體"/>
      <family val="4"/>
    </font>
    <font>
      <sz val="17"/>
      <name val="Times New Roman"/>
      <family val="1"/>
    </font>
    <font>
      <sz val="17"/>
      <name val="細明體"/>
      <family val="3"/>
    </font>
    <font>
      <b/>
      <sz val="17"/>
      <name val="細明體"/>
      <family val="3"/>
    </font>
    <font>
      <b/>
      <sz val="14"/>
      <name val="標楷體"/>
      <family val="4"/>
    </font>
    <font>
      <sz val="19"/>
      <name val="標楷體"/>
      <family val="4"/>
    </font>
    <font>
      <sz val="19"/>
      <color indexed="8"/>
      <name val="標楷體"/>
      <family val="4"/>
    </font>
    <font>
      <sz val="14"/>
      <name val="新細明體"/>
      <family val="1"/>
    </font>
    <font>
      <sz val="12"/>
      <name val="Times New Roman"/>
      <family val="1"/>
    </font>
    <font>
      <sz val="16"/>
      <color indexed="8"/>
      <name val="標楷體"/>
      <family val="4"/>
    </font>
    <font>
      <sz val="16"/>
      <color indexed="10"/>
      <name val="標楷體"/>
      <family val="4"/>
    </font>
    <font>
      <sz val="12"/>
      <color indexed="8"/>
      <name val="新細明體"/>
      <family val="1"/>
    </font>
    <font>
      <sz val="18"/>
      <color indexed="8"/>
      <name val="標楷體"/>
      <family val="4"/>
    </font>
    <font>
      <sz val="19"/>
      <color indexed="10"/>
      <name val="標楷體"/>
      <family val="4"/>
    </font>
    <font>
      <sz val="14"/>
      <color indexed="10"/>
      <name val="標楷體"/>
      <family val="4"/>
    </font>
    <font>
      <b/>
      <sz val="16"/>
      <color indexed="10"/>
      <name val="標楷體"/>
      <family val="4"/>
    </font>
    <font>
      <sz val="12"/>
      <name val="標楷體"/>
      <family val="4"/>
    </font>
  </fonts>
  <fills count="4">
    <fill>
      <patternFill/>
    </fill>
    <fill>
      <patternFill patternType="gray125"/>
    </fill>
    <fill>
      <patternFill patternType="lightGray">
        <fgColor indexed="43"/>
        <bgColor indexed="9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shrinkToFit="1"/>
    </xf>
    <xf numFmtId="183" fontId="9" fillId="0" borderId="1" xfId="0" applyNumberFormat="1" applyFont="1" applyFill="1" applyBorder="1" applyAlignment="1">
      <alignment horizontal="center" vertical="center" shrinkToFit="1"/>
    </xf>
    <xf numFmtId="184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 shrinkToFit="1"/>
    </xf>
    <xf numFmtId="184" fontId="9" fillId="0" borderId="1" xfId="0" applyNumberFormat="1" applyFont="1" applyFill="1" applyBorder="1" applyAlignment="1">
      <alignment vertical="center" shrinkToFit="1"/>
    </xf>
    <xf numFmtId="184" fontId="9" fillId="0" borderId="3" xfId="0" applyNumberFormat="1" applyFont="1" applyFill="1" applyBorder="1" applyAlignment="1">
      <alignment vertical="center" shrinkToFit="1"/>
    </xf>
    <xf numFmtId="0" fontId="9" fillId="0" borderId="2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vertical="center" shrinkToFit="1"/>
    </xf>
    <xf numFmtId="186" fontId="9" fillId="0" borderId="1" xfId="0" applyNumberFormat="1" applyFont="1" applyFill="1" applyBorder="1" applyAlignment="1">
      <alignment horizontal="center" vertical="center" shrinkToFit="1"/>
    </xf>
    <xf numFmtId="178" fontId="9" fillId="0" borderId="5" xfId="0" applyNumberFormat="1" applyFont="1" applyFill="1" applyBorder="1" applyAlignment="1">
      <alignment horizontal="center" vertical="center" shrinkToFit="1"/>
    </xf>
    <xf numFmtId="184" fontId="9" fillId="0" borderId="5" xfId="0" applyNumberFormat="1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left" vertical="center" shrinkToFit="1"/>
    </xf>
    <xf numFmtId="178" fontId="9" fillId="0" borderId="6" xfId="0" applyNumberFormat="1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183" fontId="9" fillId="0" borderId="6" xfId="0" applyNumberFormat="1" applyFont="1" applyFill="1" applyBorder="1" applyAlignment="1">
      <alignment horizontal="center" vertical="center" shrinkToFit="1"/>
    </xf>
    <xf numFmtId="178" fontId="9" fillId="0" borderId="7" xfId="0" applyNumberFormat="1" applyFont="1" applyFill="1" applyBorder="1" applyAlignment="1">
      <alignment horizontal="center" vertical="center" shrinkToFit="1"/>
    </xf>
    <xf numFmtId="184" fontId="9" fillId="0" borderId="6" xfId="0" applyNumberFormat="1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1" fontId="9" fillId="0" borderId="6" xfId="0" applyNumberFormat="1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178" fontId="9" fillId="0" borderId="9" xfId="0" applyNumberFormat="1" applyFont="1" applyFill="1" applyBorder="1" applyAlignment="1">
      <alignment horizontal="center" vertical="center" shrinkToFit="1"/>
    </xf>
    <xf numFmtId="184" fontId="9" fillId="0" borderId="10" xfId="0" applyNumberFormat="1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center" vertical="center" shrinkToFit="1"/>
    </xf>
    <xf numFmtId="178" fontId="9" fillId="0" borderId="11" xfId="0" applyNumberFormat="1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vertical="center" shrinkToFit="1"/>
    </xf>
    <xf numFmtId="183" fontId="9" fillId="0" borderId="2" xfId="0" applyNumberFormat="1" applyFont="1" applyFill="1" applyBorder="1" applyAlignment="1">
      <alignment horizontal="center" vertical="center" shrinkToFit="1"/>
    </xf>
    <xf numFmtId="183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183" fontId="9" fillId="0" borderId="5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2" borderId="13" xfId="0" applyFont="1" applyFill="1" applyBorder="1" applyAlignment="1">
      <alignment horizontal="center" vertical="center" textRotation="255"/>
    </xf>
    <xf numFmtId="0" fontId="6" fillId="2" borderId="14" xfId="0" applyFont="1" applyFill="1" applyBorder="1" applyAlignment="1">
      <alignment horizontal="center" vertical="center"/>
    </xf>
    <xf numFmtId="187" fontId="12" fillId="2" borderId="14" xfId="0" applyNumberFormat="1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textRotation="255"/>
    </xf>
    <xf numFmtId="187" fontId="13" fillId="2" borderId="14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4" fontId="9" fillId="0" borderId="12" xfId="0" applyNumberFormat="1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178" fontId="3" fillId="0" borderId="0" xfId="0" applyNumberFormat="1" applyFont="1" applyFill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190" fontId="9" fillId="0" borderId="1" xfId="0" applyNumberFormat="1" applyFont="1" applyFill="1" applyBorder="1" applyAlignment="1">
      <alignment horizontal="center" vertical="center" shrinkToFit="1"/>
    </xf>
    <xf numFmtId="187" fontId="9" fillId="0" borderId="1" xfId="0" applyNumberFormat="1" applyFont="1" applyFill="1" applyBorder="1" applyAlignment="1">
      <alignment horizontal="center" vertical="center" shrinkToFit="1"/>
    </xf>
    <xf numFmtId="187" fontId="19" fillId="2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90" fontId="9" fillId="0" borderId="6" xfId="0" applyNumberFormat="1" applyFont="1" applyFill="1" applyBorder="1" applyAlignment="1">
      <alignment horizontal="center" vertical="center" shrinkToFit="1"/>
    </xf>
    <xf numFmtId="1" fontId="9" fillId="0" borderId="1" xfId="0" applyNumberFormat="1" applyFont="1" applyFill="1" applyBorder="1" applyAlignment="1">
      <alignment horizontal="center" vertical="center" shrinkToFit="1"/>
    </xf>
    <xf numFmtId="0" fontId="18" fillId="0" borderId="18" xfId="0" applyFont="1" applyBorder="1" applyAlignment="1">
      <alignment vertical="center" wrapText="1"/>
    </xf>
    <xf numFmtId="49" fontId="9" fillId="0" borderId="19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vertical="center"/>
    </xf>
    <xf numFmtId="0" fontId="21" fillId="0" borderId="1" xfId="0" applyFont="1" applyFill="1" applyBorder="1" applyAlignment="1">
      <alignment horizontal="left" vertical="center" shrinkToFit="1"/>
    </xf>
    <xf numFmtId="184" fontId="21" fillId="0" borderId="6" xfId="0" applyNumberFormat="1" applyFont="1" applyFill="1" applyBorder="1" applyAlignment="1">
      <alignment horizontal="center" vertical="center" shrinkToFit="1"/>
    </xf>
    <xf numFmtId="184" fontId="21" fillId="0" borderId="1" xfId="0" applyNumberFormat="1" applyFont="1" applyFill="1" applyBorder="1" applyAlignment="1">
      <alignment horizontal="center" vertical="center" shrinkToFit="1"/>
    </xf>
    <xf numFmtId="178" fontId="21" fillId="0" borderId="1" xfId="0" applyNumberFormat="1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 shrinkToFit="1"/>
    </xf>
    <xf numFmtId="178" fontId="21" fillId="0" borderId="9" xfId="0" applyNumberFormat="1" applyFont="1" applyFill="1" applyBorder="1" applyAlignment="1">
      <alignment horizontal="center" vertical="center" shrinkToFit="1"/>
    </xf>
    <xf numFmtId="184" fontId="21" fillId="0" borderId="11" xfId="0" applyNumberFormat="1" applyFont="1" applyFill="1" applyBorder="1" applyAlignment="1">
      <alignment vertical="center" shrinkToFit="1"/>
    </xf>
    <xf numFmtId="0" fontId="9" fillId="0" borderId="9" xfId="0" applyFont="1" applyFill="1" applyBorder="1" applyAlignment="1">
      <alignment horizontal="left" vertical="center" shrinkToFit="1"/>
    </xf>
    <xf numFmtId="183" fontId="9" fillId="0" borderId="9" xfId="0" applyNumberFormat="1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184" fontId="21" fillId="0" borderId="1" xfId="0" applyNumberFormat="1" applyFont="1" applyFill="1" applyBorder="1" applyAlignment="1">
      <alignment vertical="center" shrinkToFit="1"/>
    </xf>
    <xf numFmtId="183" fontId="21" fillId="0" borderId="1" xfId="0" applyNumberFormat="1" applyFont="1" applyFill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left" vertical="center" shrinkToFit="1"/>
    </xf>
    <xf numFmtId="178" fontId="21" fillId="0" borderId="6" xfId="0" applyNumberFormat="1" applyFont="1" applyFill="1" applyBorder="1" applyAlignment="1">
      <alignment horizontal="center" vertical="center" shrinkToFit="1"/>
    </xf>
    <xf numFmtId="184" fontId="21" fillId="0" borderId="5" xfId="0" applyNumberFormat="1" applyFont="1" applyFill="1" applyBorder="1" applyAlignment="1">
      <alignment vertical="center" shrinkToFit="1"/>
    </xf>
    <xf numFmtId="0" fontId="21" fillId="0" borderId="4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left" vertical="center"/>
    </xf>
    <xf numFmtId="182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190" fontId="21" fillId="0" borderId="1" xfId="0" applyNumberFormat="1" applyFont="1" applyFill="1" applyBorder="1" applyAlignment="1">
      <alignment horizontal="center" vertical="center" shrinkToFit="1"/>
    </xf>
    <xf numFmtId="187" fontId="21" fillId="0" borderId="1" xfId="0" applyNumberFormat="1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textRotation="255" shrinkToFit="1"/>
    </xf>
    <xf numFmtId="0" fontId="20" fillId="0" borderId="1" xfId="0" applyFont="1" applyFill="1" applyBorder="1" applyAlignment="1">
      <alignment horizontal="left" vertical="center" shrinkToFit="1"/>
    </xf>
    <xf numFmtId="190" fontId="20" fillId="0" borderId="1" xfId="0" applyNumberFormat="1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190" fontId="20" fillId="0" borderId="5" xfId="0" applyNumberFormat="1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left" vertical="center" shrinkToFit="1"/>
    </xf>
    <xf numFmtId="0" fontId="9" fillId="0" borderId="22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vertical="center" shrinkToFit="1"/>
    </xf>
    <xf numFmtId="0" fontId="20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 shrinkToFit="1"/>
    </xf>
    <xf numFmtId="178" fontId="26" fillId="0" borderId="1" xfId="0" applyNumberFormat="1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left" vertical="center" wrapText="1"/>
    </xf>
    <xf numFmtId="1" fontId="21" fillId="0" borderId="1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left" vertical="center"/>
    </xf>
    <xf numFmtId="196" fontId="9" fillId="0" borderId="1" xfId="0" applyNumberFormat="1" applyFont="1" applyFill="1" applyBorder="1" applyAlignment="1">
      <alignment horizontal="center" vertical="center" shrinkToFit="1"/>
    </xf>
    <xf numFmtId="196" fontId="20" fillId="0" borderId="1" xfId="0" applyNumberFormat="1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left" vertical="center"/>
    </xf>
    <xf numFmtId="183" fontId="20" fillId="0" borderId="1" xfId="0" applyNumberFormat="1" applyFont="1" applyFill="1" applyBorder="1" applyAlignment="1">
      <alignment horizontal="center" vertical="center" shrinkToFit="1"/>
    </xf>
    <xf numFmtId="195" fontId="20" fillId="0" borderId="1" xfId="0" applyNumberFormat="1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left" vertical="center" shrinkToFit="1"/>
    </xf>
    <xf numFmtId="183" fontId="20" fillId="0" borderId="6" xfId="0" applyNumberFormat="1" applyFont="1" applyFill="1" applyBorder="1" applyAlignment="1">
      <alignment horizontal="center" vertical="center" shrinkToFit="1"/>
    </xf>
    <xf numFmtId="184" fontId="20" fillId="0" borderId="6" xfId="0" applyNumberFormat="1" applyFont="1" applyFill="1" applyBorder="1" applyAlignment="1">
      <alignment horizontal="center" vertical="center" shrinkToFit="1"/>
    </xf>
    <xf numFmtId="183" fontId="20" fillId="0" borderId="24" xfId="0" applyNumberFormat="1" applyFont="1" applyFill="1" applyBorder="1" applyAlignment="1">
      <alignment horizontal="center" vertical="center" shrinkToFit="1"/>
    </xf>
    <xf numFmtId="190" fontId="20" fillId="0" borderId="6" xfId="0" applyNumberFormat="1" applyFont="1" applyFill="1" applyBorder="1" applyAlignment="1">
      <alignment horizontal="center" vertical="center" shrinkToFit="1"/>
    </xf>
    <xf numFmtId="183" fontId="20" fillId="0" borderId="4" xfId="0" applyNumberFormat="1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/>
    </xf>
    <xf numFmtId="191" fontId="20" fillId="0" borderId="1" xfId="0" applyNumberFormat="1" applyFont="1" applyFill="1" applyBorder="1" applyAlignment="1">
      <alignment horizontal="center" vertical="center" shrinkToFit="1"/>
    </xf>
    <xf numFmtId="190" fontId="20" fillId="0" borderId="1" xfId="0" applyNumberFormat="1" applyFont="1" applyFill="1" applyBorder="1" applyAlignment="1">
      <alignment horizontal="center" vertical="center"/>
    </xf>
    <xf numFmtId="178" fontId="20" fillId="0" borderId="4" xfId="0" applyNumberFormat="1" applyFont="1" applyFill="1" applyBorder="1" applyAlignment="1">
      <alignment horizontal="center" vertical="center" shrinkToFit="1"/>
    </xf>
    <xf numFmtId="184" fontId="20" fillId="0" borderId="5" xfId="0" applyNumberFormat="1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20" fillId="0" borderId="25" xfId="0" applyFont="1" applyFill="1" applyBorder="1" applyAlignment="1">
      <alignment horizontal="left" vertical="center"/>
    </xf>
    <xf numFmtId="0" fontId="20" fillId="0" borderId="26" xfId="0" applyFont="1" applyFill="1" applyBorder="1" applyAlignment="1">
      <alignment vertical="center"/>
    </xf>
    <xf numFmtId="178" fontId="20" fillId="0" borderId="1" xfId="0" applyNumberFormat="1" applyFont="1" applyFill="1" applyBorder="1" applyAlignment="1">
      <alignment horizontal="center" vertical="center" shrinkToFit="1"/>
    </xf>
    <xf numFmtId="184" fontId="20" fillId="0" borderId="5" xfId="0" applyNumberFormat="1" applyFont="1" applyFill="1" applyBorder="1" applyAlignment="1">
      <alignment vertical="center" shrinkToFit="1"/>
    </xf>
    <xf numFmtId="195" fontId="20" fillId="0" borderId="14" xfId="0" applyNumberFormat="1" applyFont="1" applyFill="1" applyBorder="1" applyAlignment="1">
      <alignment horizontal="center" vertical="center"/>
    </xf>
    <xf numFmtId="184" fontId="20" fillId="0" borderId="1" xfId="0" applyNumberFormat="1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left" vertical="center" shrinkToFit="1"/>
    </xf>
    <xf numFmtId="178" fontId="20" fillId="0" borderId="9" xfId="0" applyNumberFormat="1" applyFont="1" applyFill="1" applyBorder="1" applyAlignment="1">
      <alignment horizontal="center" vertical="center" shrinkToFit="1"/>
    </xf>
    <xf numFmtId="191" fontId="20" fillId="0" borderId="11" xfId="0" applyNumberFormat="1" applyFont="1" applyFill="1" applyBorder="1" applyAlignment="1">
      <alignment horizontal="center" vertical="center" shrinkToFit="1"/>
    </xf>
    <xf numFmtId="1" fontId="20" fillId="0" borderId="1" xfId="0" applyNumberFormat="1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/>
    </xf>
    <xf numFmtId="200" fontId="9" fillId="0" borderId="1" xfId="0" applyNumberFormat="1" applyFont="1" applyFill="1" applyBorder="1" applyAlignment="1">
      <alignment horizontal="center" vertical="center" shrinkToFit="1"/>
    </xf>
    <xf numFmtId="190" fontId="9" fillId="0" borderId="9" xfId="0" applyNumberFormat="1" applyFont="1" applyFill="1" applyBorder="1" applyAlignment="1">
      <alignment horizontal="center" vertical="center" shrinkToFit="1"/>
    </xf>
    <xf numFmtId="0" fontId="21" fillId="3" borderId="14" xfId="0" applyFont="1" applyFill="1" applyBorder="1" applyAlignment="1">
      <alignment vertical="center"/>
    </xf>
    <xf numFmtId="0" fontId="21" fillId="3" borderId="14" xfId="0" applyFont="1" applyFill="1" applyBorder="1" applyAlignment="1">
      <alignment horizontal="center" vertical="center"/>
    </xf>
    <xf numFmtId="187" fontId="21" fillId="3" borderId="14" xfId="0" applyNumberFormat="1" applyFont="1" applyFill="1" applyBorder="1" applyAlignment="1">
      <alignment horizontal="center" vertical="center"/>
    </xf>
    <xf numFmtId="1" fontId="21" fillId="3" borderId="14" xfId="0" applyNumberFormat="1" applyFont="1" applyFill="1" applyBorder="1" applyAlignment="1">
      <alignment horizontal="center" vertical="center"/>
    </xf>
    <xf numFmtId="1" fontId="21" fillId="0" borderId="14" xfId="0" applyNumberFormat="1" applyFont="1" applyFill="1" applyBorder="1" applyAlignment="1">
      <alignment horizontal="center" vertical="center"/>
    </xf>
    <xf numFmtId="187" fontId="20" fillId="0" borderId="1" xfId="0" applyNumberFormat="1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left" vertical="center" shrinkToFit="1"/>
    </xf>
    <xf numFmtId="183" fontId="21" fillId="0" borderId="9" xfId="0" applyNumberFormat="1" applyFont="1" applyFill="1" applyBorder="1" applyAlignment="1">
      <alignment horizontal="center" vertical="center" shrinkToFit="1"/>
    </xf>
    <xf numFmtId="190" fontId="21" fillId="0" borderId="9" xfId="0" applyNumberFormat="1" applyFont="1" applyFill="1" applyBorder="1" applyAlignment="1">
      <alignment horizontal="center" vertical="center" shrinkToFit="1"/>
    </xf>
    <xf numFmtId="188" fontId="15" fillId="0" borderId="16" xfId="0" applyNumberFormat="1" applyFont="1" applyFill="1" applyBorder="1" applyAlignment="1">
      <alignment horizontal="center" vertical="center"/>
    </xf>
    <xf numFmtId="184" fontId="9" fillId="0" borderId="9" xfId="0" applyNumberFormat="1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textRotation="255" wrapText="1"/>
    </xf>
    <xf numFmtId="0" fontId="8" fillId="0" borderId="13" xfId="0" applyFont="1" applyFill="1" applyBorder="1" applyAlignment="1">
      <alignment horizontal="center" vertical="center" textRotation="255" wrapText="1"/>
    </xf>
    <xf numFmtId="188" fontId="15" fillId="0" borderId="22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textRotation="255" wrapText="1"/>
    </xf>
    <xf numFmtId="0" fontId="8" fillId="0" borderId="14" xfId="0" applyFont="1" applyFill="1" applyBorder="1" applyAlignment="1">
      <alignment horizontal="center" vertical="center" textRotation="255" wrapText="1"/>
    </xf>
    <xf numFmtId="0" fontId="8" fillId="0" borderId="17" xfId="0" applyFont="1" applyFill="1" applyBorder="1" applyAlignment="1">
      <alignment horizontal="center" vertical="center" textRotation="255" wrapText="1"/>
    </xf>
    <xf numFmtId="199" fontId="6" fillId="0" borderId="28" xfId="0" applyNumberFormat="1" applyFont="1" applyFill="1" applyBorder="1" applyAlignment="1">
      <alignment horizontal="center" vertical="center"/>
    </xf>
    <xf numFmtId="199" fontId="6" fillId="0" borderId="29" xfId="0" applyNumberFormat="1" applyFont="1" applyFill="1" applyBorder="1" applyAlignment="1">
      <alignment horizontal="center" vertical="center"/>
    </xf>
    <xf numFmtId="199" fontId="6" fillId="0" borderId="30" xfId="0" applyNumberFormat="1" applyFont="1" applyFill="1" applyBorder="1" applyAlignment="1">
      <alignment horizontal="center" vertical="center"/>
    </xf>
    <xf numFmtId="188" fontId="8" fillId="0" borderId="16" xfId="0" applyNumberFormat="1" applyFont="1" applyFill="1" applyBorder="1" applyAlignment="1">
      <alignment horizontal="center" vertical="center"/>
    </xf>
    <xf numFmtId="188" fontId="8" fillId="0" borderId="23" xfId="0" applyNumberFormat="1" applyFont="1" applyFill="1" applyBorder="1" applyAlignment="1">
      <alignment horizontal="center" vertical="center"/>
    </xf>
    <xf numFmtId="188" fontId="8" fillId="0" borderId="22" xfId="0" applyNumberFormat="1" applyFont="1" applyFill="1" applyBorder="1" applyAlignment="1">
      <alignment horizontal="center" vertical="center"/>
    </xf>
    <xf numFmtId="189" fontId="8" fillId="0" borderId="1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textRotation="255" shrinkToFi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/>
    </xf>
    <xf numFmtId="189" fontId="15" fillId="0" borderId="17" xfId="0" applyNumberFormat="1" applyFont="1" applyFill="1" applyBorder="1" applyAlignment="1">
      <alignment horizontal="center" vertical="center"/>
    </xf>
    <xf numFmtId="188" fontId="15" fillId="0" borderId="23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textRotation="255" wrapTex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textRotation="255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textRotation="255" shrinkToFit="1"/>
    </xf>
    <xf numFmtId="0" fontId="9" fillId="0" borderId="4" xfId="0" applyFont="1" applyFill="1" applyBorder="1" applyAlignment="1">
      <alignment horizontal="center" vertical="center" textRotation="255" shrinkToFit="1"/>
    </xf>
    <xf numFmtId="0" fontId="9" fillId="0" borderId="37" xfId="0" applyFont="1" applyFill="1" applyBorder="1" applyAlignment="1">
      <alignment horizontal="center" vertical="center" textRotation="255" shrinkToFit="1"/>
    </xf>
    <xf numFmtId="0" fontId="0" fillId="0" borderId="37" xfId="0" applyBorder="1" applyAlignment="1">
      <alignment vertical="center" textRotation="255" shrinkToFit="1"/>
    </xf>
    <xf numFmtId="184" fontId="9" fillId="0" borderId="20" xfId="0" applyNumberFormat="1" applyFont="1" applyFill="1" applyBorder="1" applyAlignment="1">
      <alignment vertical="center" textRotation="255" shrinkToFit="1"/>
    </xf>
    <xf numFmtId="0" fontId="0" fillId="0" borderId="20" xfId="0" applyBorder="1" applyAlignment="1">
      <alignment vertical="center" textRotation="255" shrinkToFit="1"/>
    </xf>
    <xf numFmtId="0" fontId="9" fillId="0" borderId="20" xfId="0" applyFont="1" applyFill="1" applyBorder="1" applyAlignment="1">
      <alignment horizontal="center" vertical="center" textRotation="255" shrinkToFit="1"/>
    </xf>
    <xf numFmtId="0" fontId="20" fillId="0" borderId="20" xfId="0" applyFont="1" applyFill="1" applyBorder="1" applyAlignment="1">
      <alignment horizontal="center" vertical="center" textRotation="255"/>
    </xf>
    <xf numFmtId="0" fontId="22" fillId="0" borderId="20" xfId="0" applyFont="1" applyBorder="1" applyAlignment="1">
      <alignment vertical="center" textRotation="255"/>
    </xf>
    <xf numFmtId="0" fontId="9" fillId="0" borderId="35" xfId="0" applyFont="1" applyFill="1" applyBorder="1" applyAlignment="1">
      <alignment horizontal="center" vertical="center" textRotation="255" shrinkToFit="1"/>
    </xf>
    <xf numFmtId="0" fontId="0" fillId="0" borderId="38" xfId="0" applyBorder="1" applyAlignment="1">
      <alignment vertical="center" textRotation="255" shrinkToFit="1"/>
    </xf>
    <xf numFmtId="0" fontId="9" fillId="0" borderId="9" xfId="0" applyFont="1" applyFill="1" applyBorder="1" applyAlignment="1">
      <alignment horizontal="center" vertical="center" textRotation="255" shrinkToFit="1"/>
    </xf>
    <xf numFmtId="0" fontId="0" fillId="0" borderId="6" xfId="0" applyBorder="1" applyAlignment="1">
      <alignment vertical="center" textRotation="255" shrinkToFit="1"/>
    </xf>
    <xf numFmtId="0" fontId="9" fillId="0" borderId="39" xfId="0" applyFont="1" applyFill="1" applyBorder="1" applyAlignment="1">
      <alignment horizontal="center" vertical="center" textRotation="255" shrinkToFit="1"/>
    </xf>
    <xf numFmtId="0" fontId="9" fillId="0" borderId="40" xfId="0" applyFont="1" applyFill="1" applyBorder="1" applyAlignment="1">
      <alignment horizontal="center" vertical="center" textRotation="255" shrinkToFit="1"/>
    </xf>
    <xf numFmtId="0" fontId="0" fillId="0" borderId="41" xfId="0" applyBorder="1" applyAlignment="1">
      <alignment vertical="center" textRotation="255" shrinkToFit="1"/>
    </xf>
    <xf numFmtId="184" fontId="9" fillId="0" borderId="9" xfId="0" applyNumberFormat="1" applyFont="1" applyFill="1" applyBorder="1" applyAlignment="1">
      <alignment vertical="center" textRotation="255" shrinkToFit="1"/>
    </xf>
    <xf numFmtId="0" fontId="0" fillId="0" borderId="38" xfId="0" applyBorder="1" applyAlignment="1">
      <alignment horizontal="center" vertical="center" textRotation="255" shrinkToFit="1"/>
    </xf>
    <xf numFmtId="185" fontId="9" fillId="0" borderId="9" xfId="0" applyNumberFormat="1" applyFont="1" applyFill="1" applyBorder="1" applyAlignment="1">
      <alignment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0" fillId="0" borderId="31" xfId="0" applyBorder="1" applyAlignment="1">
      <alignment horizontal="center" vertical="center" textRotation="255" shrinkToFit="1"/>
    </xf>
    <xf numFmtId="0" fontId="9" fillId="0" borderId="5" xfId="0" applyFont="1" applyFill="1" applyBorder="1" applyAlignment="1">
      <alignment horizontal="left" vertical="center" shrinkToFit="1"/>
    </xf>
    <xf numFmtId="0" fontId="0" fillId="0" borderId="42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7" fillId="0" borderId="0" xfId="0" applyFont="1" applyFill="1" applyBorder="1" applyAlignment="1">
      <alignment horizontal="center" vertical="top" textRotation="255" shrinkToFit="1"/>
    </xf>
    <xf numFmtId="182" fontId="6" fillId="0" borderId="1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textRotation="255"/>
    </xf>
    <xf numFmtId="0" fontId="22" fillId="0" borderId="20" xfId="0" applyFont="1" applyBorder="1" applyAlignment="1">
      <alignment horizontal="center" vertical="center" textRotation="255"/>
    </xf>
    <xf numFmtId="0" fontId="22" fillId="0" borderId="6" xfId="0" applyFont="1" applyBorder="1" applyAlignment="1">
      <alignment horizontal="center" vertical="center" textRotation="255"/>
    </xf>
    <xf numFmtId="0" fontId="6" fillId="0" borderId="43" xfId="0" applyFont="1" applyFill="1" applyBorder="1" applyAlignment="1">
      <alignment horizontal="center" vertical="center"/>
    </xf>
    <xf numFmtId="202" fontId="27" fillId="0" borderId="44" xfId="0" applyNumberFormat="1" applyFont="1" applyFill="1" applyBorder="1" applyAlignment="1">
      <alignment horizontal="center" vertical="center" textRotation="255"/>
    </xf>
    <xf numFmtId="178" fontId="6" fillId="0" borderId="45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textRotation="255"/>
    </xf>
    <xf numFmtId="181" fontId="6" fillId="0" borderId="44" xfId="0" applyNumberFormat="1" applyFont="1" applyFill="1" applyBorder="1" applyAlignment="1">
      <alignment horizontal="center" vertical="center"/>
    </xf>
    <xf numFmtId="178" fontId="6" fillId="0" borderId="44" xfId="0" applyNumberFormat="1" applyFont="1" applyFill="1" applyBorder="1" applyAlignment="1">
      <alignment horizontal="center" vertical="center"/>
    </xf>
    <xf numFmtId="179" fontId="6" fillId="0" borderId="44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textRotation="255"/>
    </xf>
    <xf numFmtId="180" fontId="6" fillId="0" borderId="4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textRotation="255"/>
    </xf>
    <xf numFmtId="176" fontId="6" fillId="0" borderId="44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177" fontId="6" fillId="0" borderId="4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255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7"/>
  <sheetViews>
    <sheetView tabSelected="1" zoomScale="75" zoomScaleNormal="75" workbookViewId="0" topLeftCell="A31">
      <selection activeCell="A1" sqref="A1:AI1"/>
    </sheetView>
  </sheetViews>
  <sheetFormatPr defaultColWidth="6.125" defaultRowHeight="22.5" customHeight="1"/>
  <cols>
    <col min="1" max="1" width="5.125" style="66" customWidth="1"/>
    <col min="2" max="2" width="16.50390625" style="67" customWidth="1"/>
    <col min="3" max="3" width="4.625" style="2" hidden="1" customWidth="1"/>
    <col min="4" max="4" width="15.50390625" style="2" customWidth="1"/>
    <col min="5" max="5" width="9.125" style="2" hidden="1" customWidth="1"/>
    <col min="6" max="6" width="0.2421875" style="2" customWidth="1"/>
    <col min="7" max="7" width="5.125" style="66" customWidth="1"/>
    <col min="8" max="8" width="17.00390625" style="67" customWidth="1"/>
    <col min="9" max="9" width="4.625" style="2" hidden="1" customWidth="1"/>
    <col min="10" max="10" width="17.00390625" style="2" customWidth="1"/>
    <col min="11" max="11" width="9.125" style="2" hidden="1" customWidth="1"/>
    <col min="12" max="12" width="7.625" style="68" hidden="1" customWidth="1"/>
    <col min="13" max="13" width="5.125" style="66" customWidth="1"/>
    <col min="14" max="14" width="18.50390625" style="2" customWidth="1"/>
    <col min="15" max="15" width="4.625" style="2" hidden="1" customWidth="1"/>
    <col min="16" max="16" width="13.75390625" style="2" customWidth="1"/>
    <col min="17" max="17" width="8.75390625" style="2" hidden="1" customWidth="1"/>
    <col min="18" max="18" width="0.37109375" style="68" customWidth="1"/>
    <col min="19" max="19" width="5.125" style="66" customWidth="1"/>
    <col min="20" max="20" width="17.75390625" style="67" customWidth="1"/>
    <col min="21" max="21" width="4.625" style="2" hidden="1" customWidth="1"/>
    <col min="22" max="22" width="16.75390625" style="2" customWidth="1"/>
    <col min="23" max="23" width="8.75390625" style="2" hidden="1" customWidth="1"/>
    <col min="24" max="24" width="7.625" style="68" hidden="1" customWidth="1"/>
    <col min="25" max="25" width="5.125" style="66" customWidth="1"/>
    <col min="26" max="26" width="18.50390625" style="67" customWidth="1"/>
    <col min="27" max="27" width="4.625" style="2" hidden="1" customWidth="1"/>
    <col min="28" max="28" width="18.50390625" style="2" customWidth="1"/>
    <col min="29" max="29" width="8.875" style="2" hidden="1" customWidth="1"/>
    <col min="30" max="30" width="0.2421875" style="68" hidden="1" customWidth="1"/>
    <col min="31" max="31" width="4.625" style="66" customWidth="1"/>
    <col min="32" max="32" width="18.50390625" style="67" customWidth="1"/>
    <col min="33" max="33" width="4.625" style="2" hidden="1" customWidth="1"/>
    <col min="34" max="34" width="21.25390625" style="2" customWidth="1"/>
    <col min="35" max="35" width="0.37109375" style="2" customWidth="1"/>
    <col min="36" max="36" width="2.25390625" style="2" customWidth="1"/>
    <col min="37" max="16384" width="6.125" style="2" customWidth="1"/>
  </cols>
  <sheetData>
    <row r="1" spans="1:36" ht="20.25" customHeight="1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1"/>
    </row>
    <row r="2" spans="1:36" ht="17.25" customHeight="1">
      <c r="A2" s="244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1"/>
    </row>
    <row r="3" spans="1:36" s="3" customFormat="1" ht="27.75" customHeight="1" thickBot="1">
      <c r="A3" s="245" t="s">
        <v>146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102"/>
      <c r="AF3" s="102"/>
      <c r="AG3" s="102"/>
      <c r="AH3" s="102"/>
      <c r="AI3" s="2"/>
      <c r="AJ3" s="2"/>
    </row>
    <row r="4" spans="1:40" s="5" customFormat="1" ht="22.5" customHeight="1" thickBot="1">
      <c r="A4" s="246" t="s">
        <v>2</v>
      </c>
      <c r="B4" s="247">
        <v>40609</v>
      </c>
      <c r="C4" s="247"/>
      <c r="D4" s="247"/>
      <c r="E4" s="247"/>
      <c r="F4" s="248" t="s">
        <v>3</v>
      </c>
      <c r="G4" s="237" t="s">
        <v>2</v>
      </c>
      <c r="H4" s="249">
        <f>B4+1</f>
        <v>40610</v>
      </c>
      <c r="I4" s="249"/>
      <c r="J4" s="249"/>
      <c r="K4" s="249"/>
      <c r="L4" s="236" t="s">
        <v>3</v>
      </c>
      <c r="M4" s="237" t="s">
        <v>2</v>
      </c>
      <c r="N4" s="240">
        <f>H4+1</f>
        <v>40611</v>
      </c>
      <c r="O4" s="240"/>
      <c r="P4" s="240"/>
      <c r="Q4" s="240"/>
      <c r="R4" s="239" t="s">
        <v>3</v>
      </c>
      <c r="S4" s="242" t="s">
        <v>2</v>
      </c>
      <c r="T4" s="243">
        <f>N4+1</f>
        <v>40612</v>
      </c>
      <c r="U4" s="243"/>
      <c r="V4" s="243"/>
      <c r="W4" s="243"/>
      <c r="X4" s="236" t="s">
        <v>3</v>
      </c>
      <c r="Y4" s="237" t="s">
        <v>2</v>
      </c>
      <c r="Z4" s="238">
        <f>T4+1</f>
        <v>40613</v>
      </c>
      <c r="AA4" s="238"/>
      <c r="AB4" s="238"/>
      <c r="AC4" s="238"/>
      <c r="AD4" s="239" t="s">
        <v>3</v>
      </c>
      <c r="AE4" s="235">
        <v>40606</v>
      </c>
      <c r="AF4" s="185" t="s">
        <v>33</v>
      </c>
      <c r="AG4" s="186"/>
      <c r="AH4" s="187"/>
      <c r="AI4" s="234" t="s">
        <v>4</v>
      </c>
      <c r="AJ4" s="4"/>
      <c r="AK4" s="229"/>
      <c r="AL4" s="229"/>
      <c r="AM4" s="229"/>
      <c r="AN4" s="229"/>
    </row>
    <row r="5" spans="1:40" s="5" customFormat="1" ht="22.5" customHeight="1" thickBot="1">
      <c r="A5" s="246"/>
      <c r="B5" s="6" t="s">
        <v>5</v>
      </c>
      <c r="C5" s="7"/>
      <c r="D5" s="230">
        <v>3040</v>
      </c>
      <c r="E5" s="230"/>
      <c r="F5" s="248"/>
      <c r="G5" s="237"/>
      <c r="H5" s="8" t="s">
        <v>5</v>
      </c>
      <c r="I5" s="7"/>
      <c r="J5" s="230">
        <v>2823</v>
      </c>
      <c r="K5" s="230"/>
      <c r="L5" s="236"/>
      <c r="M5" s="250"/>
      <c r="N5" s="7" t="s">
        <v>5</v>
      </c>
      <c r="O5" s="7"/>
      <c r="P5" s="230">
        <v>3040</v>
      </c>
      <c r="Q5" s="230"/>
      <c r="R5" s="241"/>
      <c r="S5" s="242"/>
      <c r="T5" s="8" t="s">
        <v>5</v>
      </c>
      <c r="U5" s="7"/>
      <c r="V5" s="230">
        <f>P5</f>
        <v>3040</v>
      </c>
      <c r="W5" s="230"/>
      <c r="X5" s="236"/>
      <c r="Y5" s="237"/>
      <c r="Z5" s="8" t="s">
        <v>5</v>
      </c>
      <c r="AA5" s="7"/>
      <c r="AB5" s="230">
        <f>V5</f>
        <v>3040</v>
      </c>
      <c r="AC5" s="230"/>
      <c r="AD5" s="239"/>
      <c r="AE5" s="235"/>
      <c r="AF5" s="8" t="s">
        <v>5</v>
      </c>
      <c r="AG5" s="7"/>
      <c r="AH5" s="101">
        <v>3040</v>
      </c>
      <c r="AI5" s="234"/>
      <c r="AJ5" s="4"/>
      <c r="AK5" s="229"/>
      <c r="AL5" s="229"/>
      <c r="AM5" s="229"/>
      <c r="AN5" s="229"/>
    </row>
    <row r="6" spans="1:40" s="5" customFormat="1" ht="22.5" customHeight="1">
      <c r="A6" s="246"/>
      <c r="B6" s="8" t="s">
        <v>6</v>
      </c>
      <c r="C6" s="9" t="s">
        <v>7</v>
      </c>
      <c r="D6" s="7" t="s">
        <v>8</v>
      </c>
      <c r="E6" s="9" t="s">
        <v>9</v>
      </c>
      <c r="F6" s="248"/>
      <c r="G6" s="237"/>
      <c r="H6" s="8" t="s">
        <v>6</v>
      </c>
      <c r="I6" s="9" t="s">
        <v>7</v>
      </c>
      <c r="J6" s="7" t="s">
        <v>8</v>
      </c>
      <c r="K6" s="9" t="s">
        <v>10</v>
      </c>
      <c r="L6" s="236"/>
      <c r="M6" s="250"/>
      <c r="N6" s="7" t="s">
        <v>6</v>
      </c>
      <c r="O6" s="9" t="s">
        <v>7</v>
      </c>
      <c r="P6" s="7" t="s">
        <v>8</v>
      </c>
      <c r="Q6" s="9" t="s">
        <v>10</v>
      </c>
      <c r="R6" s="241"/>
      <c r="S6" s="242"/>
      <c r="T6" s="8" t="s">
        <v>6</v>
      </c>
      <c r="U6" s="9" t="s">
        <v>7</v>
      </c>
      <c r="V6" s="7" t="s">
        <v>8</v>
      </c>
      <c r="W6" s="9" t="s">
        <v>10</v>
      </c>
      <c r="X6" s="236"/>
      <c r="Y6" s="237"/>
      <c r="Z6" s="8" t="s">
        <v>6</v>
      </c>
      <c r="AA6" s="9" t="s">
        <v>7</v>
      </c>
      <c r="AB6" s="7" t="s">
        <v>8</v>
      </c>
      <c r="AC6" s="9" t="s">
        <v>10</v>
      </c>
      <c r="AD6" s="239"/>
      <c r="AE6" s="235"/>
      <c r="AF6" s="8" t="s">
        <v>6</v>
      </c>
      <c r="AG6" s="9" t="s">
        <v>7</v>
      </c>
      <c r="AH6" s="7" t="s">
        <v>8</v>
      </c>
      <c r="AI6" s="234"/>
      <c r="AJ6" s="4"/>
      <c r="AK6" s="229"/>
      <c r="AL6" s="229"/>
      <c r="AM6" s="229"/>
      <c r="AN6" s="229"/>
    </row>
    <row r="7" spans="1:40" s="16" customFormat="1" ht="20.25" customHeight="1">
      <c r="A7" s="213" t="s">
        <v>68</v>
      </c>
      <c r="B7" s="75" t="s">
        <v>101</v>
      </c>
      <c r="C7" s="69"/>
      <c r="D7" s="71">
        <v>180</v>
      </c>
      <c r="E7" s="13"/>
      <c r="F7" s="12">
        <f aca="true" t="shared" si="0" ref="F7:F13">D7*E7</f>
        <v>0</v>
      </c>
      <c r="G7" s="222" t="s">
        <v>71</v>
      </c>
      <c r="H7" s="122" t="s">
        <v>84</v>
      </c>
      <c r="I7" s="11"/>
      <c r="J7" s="115">
        <v>78</v>
      </c>
      <c r="K7" s="13"/>
      <c r="L7" s="12">
        <f aca="true" t="shared" si="1" ref="L7:L12">J7*K7</f>
        <v>0</v>
      </c>
      <c r="M7" s="215" t="s">
        <v>74</v>
      </c>
      <c r="N7" s="10" t="s">
        <v>120</v>
      </c>
      <c r="O7" s="11"/>
      <c r="P7" s="71">
        <v>90</v>
      </c>
      <c r="Q7" s="13"/>
      <c r="R7" s="12">
        <f aca="true" t="shared" si="2" ref="R7:R15">P7*Q7</f>
        <v>0</v>
      </c>
      <c r="S7" s="215" t="s">
        <v>77</v>
      </c>
      <c r="T7" s="114" t="s">
        <v>144</v>
      </c>
      <c r="U7" s="138"/>
      <c r="V7" s="172">
        <f>SUM(2980*2)</f>
        <v>5960</v>
      </c>
      <c r="W7" s="13"/>
      <c r="X7" s="12">
        <f aca="true" t="shared" si="3" ref="X7:X12">V7*W7</f>
        <v>0</v>
      </c>
      <c r="Y7" s="231" t="s">
        <v>80</v>
      </c>
      <c r="Z7" s="105" t="s">
        <v>31</v>
      </c>
      <c r="AA7" s="77"/>
      <c r="AB7" s="106">
        <v>160</v>
      </c>
      <c r="AC7" s="13"/>
      <c r="AD7" s="12">
        <f>AB7*AC7</f>
        <v>0</v>
      </c>
      <c r="AE7" s="192" t="s">
        <v>33</v>
      </c>
      <c r="AF7" s="137" t="s">
        <v>37</v>
      </c>
      <c r="AG7" s="138"/>
      <c r="AH7" s="139"/>
      <c r="AI7" s="14"/>
      <c r="AJ7" s="15"/>
      <c r="AK7" s="229"/>
      <c r="AL7" s="229"/>
      <c r="AM7" s="229"/>
      <c r="AN7" s="229"/>
    </row>
    <row r="8" spans="1:40" s="16" customFormat="1" ht="20.25" customHeight="1">
      <c r="A8" s="206"/>
      <c r="B8" s="75" t="s">
        <v>25</v>
      </c>
      <c r="C8" s="69"/>
      <c r="D8" s="71">
        <v>10</v>
      </c>
      <c r="E8" s="13"/>
      <c r="F8" s="12">
        <f t="shared" si="0"/>
        <v>0</v>
      </c>
      <c r="G8" s="209"/>
      <c r="H8" s="74" t="s">
        <v>83</v>
      </c>
      <c r="I8" s="11"/>
      <c r="J8" s="115">
        <v>60</v>
      </c>
      <c r="K8" s="13"/>
      <c r="L8" s="12">
        <f t="shared" si="1"/>
        <v>0</v>
      </c>
      <c r="M8" s="210"/>
      <c r="N8" s="10" t="s">
        <v>95</v>
      </c>
      <c r="O8" s="11"/>
      <c r="P8" s="71">
        <v>30</v>
      </c>
      <c r="Q8" s="13"/>
      <c r="R8" s="12">
        <f t="shared" si="2"/>
        <v>0</v>
      </c>
      <c r="S8" s="210"/>
      <c r="T8" s="100" t="s">
        <v>126</v>
      </c>
      <c r="U8" s="11"/>
      <c r="V8" s="72"/>
      <c r="W8" s="13"/>
      <c r="X8" s="12">
        <f t="shared" si="3"/>
        <v>0</v>
      </c>
      <c r="Y8" s="211"/>
      <c r="Z8" s="107" t="s">
        <v>99</v>
      </c>
      <c r="AA8" s="77"/>
      <c r="AB8" s="106">
        <v>80</v>
      </c>
      <c r="AC8" s="13"/>
      <c r="AD8" s="12">
        <f>AB8*AC8</f>
        <v>0</v>
      </c>
      <c r="AE8" s="193"/>
      <c r="AF8" s="105" t="s">
        <v>38</v>
      </c>
      <c r="AG8" s="138"/>
      <c r="AH8" s="139"/>
      <c r="AI8" s="14"/>
      <c r="AJ8" s="15"/>
      <c r="AK8" s="229"/>
      <c r="AL8" s="229"/>
      <c r="AM8" s="229"/>
      <c r="AN8" s="229"/>
    </row>
    <row r="9" spans="1:40" s="16" customFormat="1" ht="20.25" customHeight="1">
      <c r="A9" s="206"/>
      <c r="B9" s="75" t="s">
        <v>27</v>
      </c>
      <c r="C9" s="69"/>
      <c r="D9" s="71">
        <v>40</v>
      </c>
      <c r="E9" s="13"/>
      <c r="F9" s="12">
        <f t="shared" si="0"/>
        <v>0</v>
      </c>
      <c r="G9" s="209"/>
      <c r="H9" s="74" t="s">
        <v>92</v>
      </c>
      <c r="I9" s="11"/>
      <c r="J9" s="163">
        <v>135</v>
      </c>
      <c r="K9" s="13"/>
      <c r="L9" s="12">
        <f t="shared" si="1"/>
        <v>0</v>
      </c>
      <c r="M9" s="210"/>
      <c r="N9" s="10" t="s">
        <v>121</v>
      </c>
      <c r="O9" s="11"/>
      <c r="P9" s="71">
        <v>25</v>
      </c>
      <c r="Q9" s="13"/>
      <c r="R9" s="12">
        <f t="shared" si="2"/>
        <v>0</v>
      </c>
      <c r="S9" s="210"/>
      <c r="T9" s="91" t="s">
        <v>136</v>
      </c>
      <c r="U9" s="92"/>
      <c r="V9" s="166">
        <v>15</v>
      </c>
      <c r="W9" s="13"/>
      <c r="X9" s="12">
        <f t="shared" si="3"/>
        <v>0</v>
      </c>
      <c r="Y9" s="211"/>
      <c r="Z9" s="108" t="s">
        <v>105</v>
      </c>
      <c r="AA9" s="77"/>
      <c r="AB9" s="106">
        <v>16</v>
      </c>
      <c r="AC9" s="13"/>
      <c r="AD9" s="12">
        <f>AB9*AC9</f>
        <v>0</v>
      </c>
      <c r="AE9" s="193"/>
      <c r="AF9" s="105" t="s">
        <v>39</v>
      </c>
      <c r="AG9" s="138"/>
      <c r="AH9" s="115"/>
      <c r="AI9" s="14"/>
      <c r="AJ9" s="15"/>
      <c r="AK9" s="229"/>
      <c r="AL9" s="229"/>
      <c r="AM9" s="229"/>
      <c r="AN9" s="229"/>
    </row>
    <row r="10" spans="1:40" s="16" customFormat="1" ht="20.25" customHeight="1">
      <c r="A10" s="206"/>
      <c r="B10" s="75" t="s">
        <v>95</v>
      </c>
      <c r="C10" s="69"/>
      <c r="D10" s="80">
        <v>25</v>
      </c>
      <c r="E10" s="13"/>
      <c r="F10" s="12">
        <f t="shared" si="0"/>
        <v>0</v>
      </c>
      <c r="G10" s="209"/>
      <c r="H10" s="74" t="s">
        <v>85</v>
      </c>
      <c r="I10" s="11"/>
      <c r="J10" s="147">
        <v>15</v>
      </c>
      <c r="K10" s="13"/>
      <c r="L10" s="12">
        <f t="shared" si="1"/>
        <v>0</v>
      </c>
      <c r="M10" s="210"/>
      <c r="N10" s="10" t="s">
        <v>122</v>
      </c>
      <c r="O10" s="11"/>
      <c r="P10" s="12">
        <v>0.5</v>
      </c>
      <c r="Q10" s="13"/>
      <c r="R10" s="12">
        <f t="shared" si="2"/>
        <v>0</v>
      </c>
      <c r="S10" s="210"/>
      <c r="T10" s="129"/>
      <c r="U10" s="130"/>
      <c r="V10" s="130"/>
      <c r="W10" s="13"/>
      <c r="X10" s="12">
        <f t="shared" si="3"/>
        <v>0</v>
      </c>
      <c r="Y10" s="211"/>
      <c r="Z10" s="108" t="s">
        <v>100</v>
      </c>
      <c r="AA10" s="109"/>
      <c r="AB10" s="157">
        <v>4</v>
      </c>
      <c r="AC10" s="13"/>
      <c r="AD10" s="12">
        <f>AB10*AC10</f>
        <v>0</v>
      </c>
      <c r="AE10" s="193"/>
      <c r="AF10" s="105" t="s">
        <v>40</v>
      </c>
      <c r="AG10" s="138"/>
      <c r="AH10" s="136"/>
      <c r="AI10" s="14"/>
      <c r="AJ10" s="15"/>
      <c r="AK10" s="229"/>
      <c r="AL10" s="229"/>
      <c r="AM10" s="229"/>
      <c r="AN10" s="229"/>
    </row>
    <row r="11" spans="1:40" s="16" customFormat="1" ht="20.25" customHeight="1">
      <c r="A11" s="206"/>
      <c r="B11" s="119" t="s">
        <v>102</v>
      </c>
      <c r="C11" s="69"/>
      <c r="D11" s="165">
        <v>3</v>
      </c>
      <c r="E11" s="13"/>
      <c r="F11" s="12">
        <f t="shared" si="0"/>
        <v>0</v>
      </c>
      <c r="G11" s="209"/>
      <c r="H11" s="100" t="s">
        <v>86</v>
      </c>
      <c r="I11" s="95"/>
      <c r="J11" s="115">
        <v>6</v>
      </c>
      <c r="K11" s="13"/>
      <c r="L11" s="12">
        <f t="shared" si="1"/>
        <v>0</v>
      </c>
      <c r="M11" s="210"/>
      <c r="N11" s="10" t="s">
        <v>24</v>
      </c>
      <c r="O11" s="11"/>
      <c r="P11" s="12">
        <v>0.5</v>
      </c>
      <c r="Q11" s="13"/>
      <c r="R11" s="12">
        <f t="shared" si="2"/>
        <v>0</v>
      </c>
      <c r="S11" s="210"/>
      <c r="T11" s="173" t="s">
        <v>141</v>
      </c>
      <c r="U11" s="174"/>
      <c r="V11" s="175">
        <v>2</v>
      </c>
      <c r="W11" s="13"/>
      <c r="X11" s="12">
        <f t="shared" si="3"/>
        <v>0</v>
      </c>
      <c r="Y11" s="211"/>
      <c r="Z11" s="108"/>
      <c r="AA11" s="109"/>
      <c r="AB11" s="109"/>
      <c r="AC11" s="13"/>
      <c r="AD11" s="17">
        <f>AB11*AC11</f>
        <v>0</v>
      </c>
      <c r="AE11" s="193"/>
      <c r="AF11" s="105" t="s">
        <v>41</v>
      </c>
      <c r="AG11" s="138"/>
      <c r="AH11" s="115"/>
      <c r="AI11" s="14"/>
      <c r="AJ11" s="15"/>
      <c r="AK11" s="229"/>
      <c r="AL11" s="229"/>
      <c r="AM11" s="229"/>
      <c r="AN11" s="229"/>
    </row>
    <row r="12" spans="1:40" s="16" customFormat="1" ht="20.25" customHeight="1">
      <c r="A12" s="206"/>
      <c r="B12" s="119"/>
      <c r="C12" s="17"/>
      <c r="D12" s="71"/>
      <c r="E12" s="13"/>
      <c r="F12" s="12">
        <f t="shared" si="0"/>
        <v>0</v>
      </c>
      <c r="G12" s="209"/>
      <c r="H12" s="131" t="s">
        <v>87</v>
      </c>
      <c r="I12" s="95"/>
      <c r="J12" s="110"/>
      <c r="K12" s="13"/>
      <c r="L12" s="17">
        <f t="shared" si="1"/>
        <v>0</v>
      </c>
      <c r="M12" s="223"/>
      <c r="N12" s="84" t="s">
        <v>123</v>
      </c>
      <c r="O12" s="95"/>
      <c r="P12" s="133"/>
      <c r="Q12" s="13"/>
      <c r="R12" s="12">
        <f t="shared" si="2"/>
        <v>0</v>
      </c>
      <c r="S12" s="225"/>
      <c r="T12" s="100" t="s">
        <v>30</v>
      </c>
      <c r="U12" s="130"/>
      <c r="V12" s="130">
        <v>2</v>
      </c>
      <c r="W12" s="27"/>
      <c r="X12" s="12">
        <f t="shared" si="3"/>
        <v>0</v>
      </c>
      <c r="Y12" s="232"/>
      <c r="Z12" s="108"/>
      <c r="AA12" s="77"/>
      <c r="AB12" s="77"/>
      <c r="AC12" s="13"/>
      <c r="AD12" s="17"/>
      <c r="AE12" s="193"/>
      <c r="AF12" s="105" t="s">
        <v>42</v>
      </c>
      <c r="AG12" s="138"/>
      <c r="AH12" s="115"/>
      <c r="AI12" s="14"/>
      <c r="AJ12" s="15"/>
      <c r="AK12" s="229"/>
      <c r="AL12" s="229"/>
      <c r="AM12" s="229"/>
      <c r="AN12" s="229"/>
    </row>
    <row r="13" spans="1:40" s="16" customFormat="1" ht="20.25" customHeight="1">
      <c r="A13" s="206"/>
      <c r="B13" s="127" t="s">
        <v>137</v>
      </c>
      <c r="C13" s="128"/>
      <c r="D13" s="110">
        <v>5</v>
      </c>
      <c r="E13" s="13"/>
      <c r="F13" s="12">
        <f t="shared" si="0"/>
        <v>0</v>
      </c>
      <c r="G13" s="209"/>
      <c r="H13" s="100" t="s">
        <v>88</v>
      </c>
      <c r="I13" s="11"/>
      <c r="J13" s="133">
        <v>8</v>
      </c>
      <c r="K13" s="13"/>
      <c r="L13" s="17"/>
      <c r="M13" s="223"/>
      <c r="N13" s="226" t="s">
        <v>139</v>
      </c>
      <c r="O13" s="227"/>
      <c r="P13" s="228"/>
      <c r="Q13" s="13"/>
      <c r="R13" s="12">
        <f t="shared" si="2"/>
        <v>0</v>
      </c>
      <c r="S13" s="225"/>
      <c r="T13" s="167" t="s">
        <v>142</v>
      </c>
      <c r="U13" s="168"/>
      <c r="V13" s="170">
        <v>2</v>
      </c>
      <c r="W13" s="27"/>
      <c r="X13" s="17"/>
      <c r="Y13" s="232"/>
      <c r="Z13" s="84"/>
      <c r="AA13" s="87"/>
      <c r="AB13" s="86"/>
      <c r="AC13" s="13"/>
      <c r="AD13" s="17"/>
      <c r="AE13" s="193"/>
      <c r="AF13" s="140" t="s">
        <v>43</v>
      </c>
      <c r="AG13" s="141"/>
      <c r="AH13" s="142"/>
      <c r="AI13" s="14"/>
      <c r="AJ13" s="15"/>
      <c r="AK13" s="229"/>
      <c r="AL13" s="229"/>
      <c r="AM13" s="229"/>
      <c r="AN13" s="229"/>
    </row>
    <row r="14" spans="1:40" s="16" customFormat="1" ht="20.25" customHeight="1">
      <c r="A14" s="206"/>
      <c r="B14" s="127"/>
      <c r="C14" s="128"/>
      <c r="D14" s="110"/>
      <c r="E14" s="13"/>
      <c r="F14" s="12"/>
      <c r="G14" s="209"/>
      <c r="H14" s="131"/>
      <c r="I14" s="11"/>
      <c r="J14" s="111"/>
      <c r="K14" s="13"/>
      <c r="L14" s="17"/>
      <c r="M14" s="223"/>
      <c r="N14" s="84" t="s">
        <v>135</v>
      </c>
      <c r="O14" s="95"/>
      <c r="P14" s="86">
        <v>0.5</v>
      </c>
      <c r="Q14" s="13"/>
      <c r="R14" s="17">
        <f t="shared" si="2"/>
        <v>0</v>
      </c>
      <c r="S14" s="225"/>
      <c r="T14" s="100" t="s">
        <v>143</v>
      </c>
      <c r="U14" s="130"/>
      <c r="V14" s="171">
        <v>1</v>
      </c>
      <c r="W14" s="27"/>
      <c r="X14" s="17"/>
      <c r="Y14" s="232"/>
      <c r="Z14" s="84"/>
      <c r="AA14" s="87"/>
      <c r="AB14" s="86"/>
      <c r="AC14" s="13"/>
      <c r="AD14" s="17"/>
      <c r="AE14" s="193"/>
      <c r="AF14" s="114" t="s">
        <v>44</v>
      </c>
      <c r="AG14" s="143"/>
      <c r="AH14" s="144"/>
      <c r="AI14" s="14"/>
      <c r="AJ14" s="15"/>
      <c r="AK14" s="229"/>
      <c r="AL14" s="229"/>
      <c r="AM14" s="229"/>
      <c r="AN14" s="229"/>
    </row>
    <row r="15" spans="1:40" s="16" customFormat="1" ht="20.25" customHeight="1">
      <c r="A15" s="206"/>
      <c r="B15" s="10"/>
      <c r="C15" s="17"/>
      <c r="D15" s="12"/>
      <c r="E15" s="13"/>
      <c r="F15" s="12"/>
      <c r="G15" s="209"/>
      <c r="H15" s="84"/>
      <c r="I15" s="95"/>
      <c r="J15" s="111"/>
      <c r="K15" s="13"/>
      <c r="L15" s="17"/>
      <c r="M15" s="223"/>
      <c r="N15" s="10"/>
      <c r="O15" s="11"/>
      <c r="P15" s="12"/>
      <c r="Q15" s="13"/>
      <c r="R15" s="17">
        <f t="shared" si="2"/>
        <v>0</v>
      </c>
      <c r="S15" s="223"/>
      <c r="T15" s="96" t="s">
        <v>140</v>
      </c>
      <c r="U15" s="97"/>
      <c r="V15" s="85">
        <v>1.6</v>
      </c>
      <c r="W15" s="13"/>
      <c r="X15" s="17"/>
      <c r="Y15" s="232"/>
      <c r="Z15" s="84"/>
      <c r="AA15" s="87"/>
      <c r="AB15" s="86"/>
      <c r="AC15" s="13"/>
      <c r="AD15" s="17"/>
      <c r="AE15" s="193"/>
      <c r="AF15" s="114" t="s">
        <v>45</v>
      </c>
      <c r="AG15" s="145"/>
      <c r="AH15" s="115"/>
      <c r="AI15" s="14"/>
      <c r="AJ15" s="15"/>
      <c r="AK15" s="229"/>
      <c r="AL15" s="229"/>
      <c r="AM15" s="229"/>
      <c r="AN15" s="229"/>
    </row>
    <row r="16" spans="1:40" s="22" customFormat="1" ht="20.25" customHeight="1">
      <c r="A16" s="221"/>
      <c r="B16" s="93" t="s">
        <v>11</v>
      </c>
      <c r="C16" s="87">
        <v>0</v>
      </c>
      <c r="D16" s="94">
        <f>SUM(D7:D13)</f>
        <v>263</v>
      </c>
      <c r="E16" s="18"/>
      <c r="F16" s="13">
        <v>0</v>
      </c>
      <c r="G16" s="216"/>
      <c r="H16" s="93" t="s">
        <v>11</v>
      </c>
      <c r="I16" s="95">
        <f>SUM(I7:I11)</f>
        <v>0</v>
      </c>
      <c r="J16" s="94">
        <f>SUM(J7:J14)</f>
        <v>302</v>
      </c>
      <c r="K16" s="18"/>
      <c r="L16" s="17">
        <f>SUM(L7:L12)</f>
        <v>0</v>
      </c>
      <c r="M16" s="224"/>
      <c r="N16" s="93" t="s">
        <v>11</v>
      </c>
      <c r="O16" s="95">
        <v>0</v>
      </c>
      <c r="P16" s="94">
        <f>SUM(P7:P15)</f>
        <v>146.5</v>
      </c>
      <c r="Q16" s="18"/>
      <c r="R16" s="13">
        <v>0</v>
      </c>
      <c r="S16" s="224"/>
      <c r="T16" s="93" t="s">
        <v>11</v>
      </c>
      <c r="U16" s="87">
        <v>0</v>
      </c>
      <c r="V16" s="94">
        <f>SUM(V7:V11)</f>
        <v>5977</v>
      </c>
      <c r="W16" s="18"/>
      <c r="X16" s="13">
        <v>0</v>
      </c>
      <c r="Y16" s="233"/>
      <c r="Z16" s="93" t="s">
        <v>11</v>
      </c>
      <c r="AA16" s="87">
        <v>0</v>
      </c>
      <c r="AB16" s="98">
        <f>SUM(AB7:AB11)</f>
        <v>260</v>
      </c>
      <c r="AC16" s="19"/>
      <c r="AD16" s="13">
        <v>0</v>
      </c>
      <c r="AE16" s="193"/>
      <c r="AF16" s="116" t="s">
        <v>46</v>
      </c>
      <c r="AG16" s="146"/>
      <c r="AH16" s="115"/>
      <c r="AI16" s="20"/>
      <c r="AJ16" s="21"/>
      <c r="AK16" s="229"/>
      <c r="AL16" s="229"/>
      <c r="AM16" s="229"/>
      <c r="AN16" s="229"/>
    </row>
    <row r="17" spans="1:40" s="16" customFormat="1" ht="20.25" customHeight="1">
      <c r="A17" s="217" t="s">
        <v>69</v>
      </c>
      <c r="B17" s="76" t="s">
        <v>109</v>
      </c>
      <c r="C17" s="69"/>
      <c r="D17" s="71">
        <v>90</v>
      </c>
      <c r="E17" s="12"/>
      <c r="F17" s="12">
        <f>D17*E17</f>
        <v>0</v>
      </c>
      <c r="G17" s="220" t="s">
        <v>72</v>
      </c>
      <c r="H17" s="164" t="s">
        <v>104</v>
      </c>
      <c r="I17" s="69"/>
      <c r="J17" s="115">
        <v>165</v>
      </c>
      <c r="K17" s="13"/>
      <c r="L17" s="12">
        <f>J17*K17</f>
        <v>0</v>
      </c>
      <c r="M17" s="215" t="s">
        <v>75</v>
      </c>
      <c r="N17" s="10" t="s">
        <v>89</v>
      </c>
      <c r="O17" s="24"/>
      <c r="P17" s="111">
        <f>SUM(2980*2)</f>
        <v>5960</v>
      </c>
      <c r="Q17" s="13"/>
      <c r="R17" s="12">
        <f aca="true" t="shared" si="4" ref="R17:R22">P17*Q17</f>
        <v>0</v>
      </c>
      <c r="S17" s="215" t="s">
        <v>78</v>
      </c>
      <c r="T17" s="75" t="s">
        <v>93</v>
      </c>
      <c r="U17" s="69"/>
      <c r="V17" s="71">
        <v>120</v>
      </c>
      <c r="W17" s="13"/>
      <c r="X17" s="12">
        <f aca="true" t="shared" si="5" ref="X17:X22">V17*W17</f>
        <v>0</v>
      </c>
      <c r="Y17" s="215" t="s">
        <v>81</v>
      </c>
      <c r="Z17" s="123" t="s">
        <v>27</v>
      </c>
      <c r="AA17" s="11"/>
      <c r="AB17" s="71">
        <v>120</v>
      </c>
      <c r="AC17" s="13"/>
      <c r="AD17" s="12">
        <f>AB17*AC17</f>
        <v>0</v>
      </c>
      <c r="AE17" s="193"/>
      <c r="AF17" s="117" t="s">
        <v>47</v>
      </c>
      <c r="AG17" s="146"/>
      <c r="AH17" s="115"/>
      <c r="AI17" s="14"/>
      <c r="AJ17" s="15"/>
      <c r="AK17" s="229"/>
      <c r="AL17" s="229"/>
      <c r="AM17" s="229"/>
      <c r="AN17" s="229"/>
    </row>
    <row r="18" spans="1:40" s="16" customFormat="1" ht="20.25" customHeight="1">
      <c r="A18" s="218"/>
      <c r="B18" s="120" t="s">
        <v>110</v>
      </c>
      <c r="C18" s="69"/>
      <c r="D18" s="71">
        <v>90</v>
      </c>
      <c r="E18" s="12"/>
      <c r="F18" s="12">
        <f>D18*E18</f>
        <v>0</v>
      </c>
      <c r="G18" s="209"/>
      <c r="H18" s="105" t="s">
        <v>25</v>
      </c>
      <c r="I18" s="69"/>
      <c r="J18" s="115">
        <v>12</v>
      </c>
      <c r="K18" s="13"/>
      <c r="L18" s="12">
        <f>J18*K18</f>
        <v>0</v>
      </c>
      <c r="M18" s="210"/>
      <c r="N18" s="10" t="s">
        <v>90</v>
      </c>
      <c r="O18" s="11"/>
      <c r="P18" s="71">
        <v>40</v>
      </c>
      <c r="Q18" s="13"/>
      <c r="R18" s="12">
        <f t="shared" si="4"/>
        <v>0</v>
      </c>
      <c r="S18" s="210"/>
      <c r="T18" s="75" t="s">
        <v>132</v>
      </c>
      <c r="U18" s="69"/>
      <c r="V18" s="71">
        <v>30</v>
      </c>
      <c r="W18" s="13"/>
      <c r="X18" s="12">
        <f t="shared" si="5"/>
        <v>0</v>
      </c>
      <c r="Y18" s="210"/>
      <c r="Z18" s="123" t="s">
        <v>94</v>
      </c>
      <c r="AA18" s="17"/>
      <c r="AB18" s="71">
        <v>55</v>
      </c>
      <c r="AC18" s="13"/>
      <c r="AD18" s="12">
        <f>AB18*AC18</f>
        <v>0</v>
      </c>
      <c r="AE18" s="193"/>
      <c r="AF18" s="117" t="s">
        <v>48</v>
      </c>
      <c r="AG18" s="146"/>
      <c r="AH18" s="147"/>
      <c r="AI18" s="14"/>
      <c r="AJ18" s="15"/>
      <c r="AK18" s="229"/>
      <c r="AL18" s="229"/>
      <c r="AM18" s="229"/>
      <c r="AN18" s="229"/>
    </row>
    <row r="19" spans="1:40" s="16" customFormat="1" ht="20.25" customHeight="1">
      <c r="A19" s="218"/>
      <c r="B19" s="121" t="s">
        <v>113</v>
      </c>
      <c r="C19" s="69"/>
      <c r="D19" s="71">
        <v>15</v>
      </c>
      <c r="E19" s="12"/>
      <c r="F19" s="12">
        <f>D19*E19</f>
        <v>0</v>
      </c>
      <c r="G19" s="209"/>
      <c r="H19" s="105" t="s">
        <v>103</v>
      </c>
      <c r="I19" s="69"/>
      <c r="J19" s="115">
        <v>4</v>
      </c>
      <c r="K19" s="13"/>
      <c r="L19" s="12">
        <f>J19*K19</f>
        <v>0</v>
      </c>
      <c r="M19" s="210"/>
      <c r="N19" s="10" t="s">
        <v>26</v>
      </c>
      <c r="O19" s="11"/>
      <c r="P19" s="71">
        <v>6</v>
      </c>
      <c r="Q19" s="13"/>
      <c r="R19" s="12">
        <f t="shared" si="4"/>
        <v>0</v>
      </c>
      <c r="S19" s="210"/>
      <c r="T19" s="75" t="s">
        <v>95</v>
      </c>
      <c r="U19" s="69"/>
      <c r="V19" s="80">
        <v>40</v>
      </c>
      <c r="W19" s="13"/>
      <c r="X19" s="12">
        <f t="shared" si="5"/>
        <v>0</v>
      </c>
      <c r="Y19" s="210"/>
      <c r="Z19" s="124" t="s">
        <v>124</v>
      </c>
      <c r="AA19" s="17"/>
      <c r="AB19" s="71">
        <v>20</v>
      </c>
      <c r="AC19" s="13"/>
      <c r="AD19" s="12">
        <f>AB19*AC19</f>
        <v>0</v>
      </c>
      <c r="AE19" s="193"/>
      <c r="AF19" s="117" t="s">
        <v>49</v>
      </c>
      <c r="AG19" s="146"/>
      <c r="AH19" s="148"/>
      <c r="AI19" s="14"/>
      <c r="AJ19" s="15"/>
      <c r="AK19" s="229"/>
      <c r="AL19" s="229"/>
      <c r="AM19" s="229"/>
      <c r="AN19" s="229"/>
    </row>
    <row r="20" spans="1:40" s="16" customFormat="1" ht="20.25" customHeight="1">
      <c r="A20" s="218"/>
      <c r="B20" s="120" t="s">
        <v>25</v>
      </c>
      <c r="C20" s="112"/>
      <c r="D20" s="115">
        <v>20</v>
      </c>
      <c r="E20" s="12"/>
      <c r="F20" s="12">
        <f>D20*E20</f>
        <v>0</v>
      </c>
      <c r="G20" s="209"/>
      <c r="H20" s="105" t="s">
        <v>32</v>
      </c>
      <c r="I20" s="69"/>
      <c r="J20" s="163">
        <v>2</v>
      </c>
      <c r="K20" s="13"/>
      <c r="L20" s="25"/>
      <c r="M20" s="210"/>
      <c r="N20" s="10" t="s">
        <v>91</v>
      </c>
      <c r="O20" s="11"/>
      <c r="P20" s="80">
        <v>2</v>
      </c>
      <c r="Q20" s="13"/>
      <c r="R20" s="12">
        <f t="shared" si="4"/>
        <v>0</v>
      </c>
      <c r="S20" s="210"/>
      <c r="T20" s="75" t="s">
        <v>98</v>
      </c>
      <c r="U20" s="69"/>
      <c r="V20" s="80">
        <v>10</v>
      </c>
      <c r="W20" s="13"/>
      <c r="X20" s="12">
        <f t="shared" si="5"/>
        <v>0</v>
      </c>
      <c r="Y20" s="210"/>
      <c r="Z20" s="125" t="s">
        <v>125</v>
      </c>
      <c r="AA20" s="17"/>
      <c r="AB20" s="71">
        <v>2</v>
      </c>
      <c r="AC20" s="13"/>
      <c r="AD20" s="17"/>
      <c r="AE20" s="193"/>
      <c r="AF20" s="114" t="s">
        <v>50</v>
      </c>
      <c r="AG20" s="149"/>
      <c r="AH20" s="150"/>
      <c r="AI20" s="14"/>
      <c r="AJ20" s="15"/>
      <c r="AK20" s="229"/>
      <c r="AL20" s="229"/>
      <c r="AM20" s="229"/>
      <c r="AN20" s="229"/>
    </row>
    <row r="21" spans="1:40" s="16" customFormat="1" ht="20.25" customHeight="1">
      <c r="A21" s="218"/>
      <c r="B21" s="132"/>
      <c r="C21" s="130"/>
      <c r="D21" s="110"/>
      <c r="E21" s="12"/>
      <c r="F21" s="12">
        <f>D21*E21</f>
        <v>0</v>
      </c>
      <c r="G21" s="209"/>
      <c r="H21" s="108"/>
      <c r="I21" s="69"/>
      <c r="J21" s="80"/>
      <c r="K21" s="13"/>
      <c r="L21" s="25"/>
      <c r="M21" s="210"/>
      <c r="N21" s="100" t="s">
        <v>126</v>
      </c>
      <c r="O21" s="17"/>
      <c r="P21" s="71"/>
      <c r="Q21" s="13"/>
      <c r="R21" s="12">
        <f t="shared" si="4"/>
        <v>0</v>
      </c>
      <c r="S21" s="210"/>
      <c r="T21" s="10" t="s">
        <v>96</v>
      </c>
      <c r="U21" s="17"/>
      <c r="V21" s="71">
        <v>6</v>
      </c>
      <c r="W21" s="13"/>
      <c r="X21" s="12">
        <f t="shared" si="5"/>
        <v>0</v>
      </c>
      <c r="Y21" s="210"/>
      <c r="Z21" s="126"/>
      <c r="AA21" s="17"/>
      <c r="AB21" s="71"/>
      <c r="AC21" s="13"/>
      <c r="AD21" s="17"/>
      <c r="AE21" s="193"/>
      <c r="AF21" s="151" t="s">
        <v>51</v>
      </c>
      <c r="AG21" s="149"/>
      <c r="AH21" s="118"/>
      <c r="AI21" s="14"/>
      <c r="AJ21" s="15"/>
      <c r="AK21" s="229"/>
      <c r="AL21" s="229"/>
      <c r="AM21" s="229"/>
      <c r="AN21" s="229"/>
    </row>
    <row r="22" spans="1:40" s="16" customFormat="1" ht="20.25" customHeight="1">
      <c r="A22" s="218"/>
      <c r="B22" s="81"/>
      <c r="C22" s="17"/>
      <c r="D22" s="12"/>
      <c r="E22" s="12"/>
      <c r="F22" s="26"/>
      <c r="G22" s="209"/>
      <c r="H22" s="76"/>
      <c r="I22" s="69"/>
      <c r="J22" s="71"/>
      <c r="K22" s="13"/>
      <c r="L22" s="25"/>
      <c r="M22" s="210"/>
      <c r="N22" s="167" t="s">
        <v>138</v>
      </c>
      <c r="O22" s="168"/>
      <c r="P22" s="169">
        <v>100</v>
      </c>
      <c r="Q22" s="13"/>
      <c r="R22" s="12">
        <f t="shared" si="4"/>
        <v>0</v>
      </c>
      <c r="S22" s="210"/>
      <c r="T22" s="10" t="s">
        <v>97</v>
      </c>
      <c r="U22" s="17"/>
      <c r="V22" s="71">
        <v>12</v>
      </c>
      <c r="W22" s="13"/>
      <c r="X22" s="12">
        <f t="shared" si="5"/>
        <v>0</v>
      </c>
      <c r="Y22" s="210"/>
      <c r="Z22" s="10"/>
      <c r="AA22" s="17"/>
      <c r="AB22" s="12"/>
      <c r="AC22" s="13"/>
      <c r="AD22" s="17"/>
      <c r="AE22" s="193"/>
      <c r="AF22" s="152" t="s">
        <v>52</v>
      </c>
      <c r="AG22" s="70"/>
      <c r="AH22" s="136"/>
      <c r="AI22" s="14"/>
      <c r="AJ22" s="15"/>
      <c r="AK22" s="229"/>
      <c r="AL22" s="229"/>
      <c r="AM22" s="229"/>
      <c r="AN22" s="229"/>
    </row>
    <row r="23" spans="1:40" s="16" customFormat="1" ht="20.25" customHeight="1">
      <c r="A23" s="218"/>
      <c r="B23" s="23"/>
      <c r="C23" s="17"/>
      <c r="D23" s="12"/>
      <c r="E23" s="12"/>
      <c r="F23" s="26"/>
      <c r="G23" s="209"/>
      <c r="H23" s="10"/>
      <c r="I23" s="11"/>
      <c r="J23" s="71"/>
      <c r="K23" s="13"/>
      <c r="L23" s="12">
        <f>J23*K23</f>
        <v>0</v>
      </c>
      <c r="M23" s="210"/>
      <c r="N23" s="10"/>
      <c r="O23" s="17"/>
      <c r="P23" s="12">
        <f>$D$5*O23/1000</f>
        <v>0</v>
      </c>
      <c r="Q23" s="13"/>
      <c r="R23" s="17"/>
      <c r="S23" s="210"/>
      <c r="T23" s="10"/>
      <c r="U23" s="17"/>
      <c r="V23" s="12"/>
      <c r="W23" s="13"/>
      <c r="X23" s="25"/>
      <c r="Y23" s="210"/>
      <c r="Z23" s="10"/>
      <c r="AA23" s="17"/>
      <c r="AB23" s="12"/>
      <c r="AC23" s="13"/>
      <c r="AD23" s="17"/>
      <c r="AE23" s="193"/>
      <c r="AF23" s="153" t="s">
        <v>53</v>
      </c>
      <c r="AG23" s="138"/>
      <c r="AH23" s="115"/>
      <c r="AI23" s="14"/>
      <c r="AJ23" s="15"/>
      <c r="AK23" s="229"/>
      <c r="AL23" s="229"/>
      <c r="AM23" s="229"/>
      <c r="AN23" s="229"/>
    </row>
    <row r="24" spans="1:40" s="22" customFormat="1" ht="20.25" customHeight="1">
      <c r="A24" s="219"/>
      <c r="B24" s="99" t="s">
        <v>11</v>
      </c>
      <c r="C24" s="87">
        <v>0</v>
      </c>
      <c r="D24" s="98">
        <f>SUM(D17:D23)</f>
        <v>215</v>
      </c>
      <c r="E24" s="19"/>
      <c r="F24" s="28">
        <v>0</v>
      </c>
      <c r="G24" s="216"/>
      <c r="H24" s="93" t="s">
        <v>11</v>
      </c>
      <c r="I24" s="95">
        <f>SUM(SUM(I17:I23))</f>
        <v>0</v>
      </c>
      <c r="J24" s="98">
        <f>SUM(J17:J23)</f>
        <v>183</v>
      </c>
      <c r="K24" s="19"/>
      <c r="L24" s="25">
        <f>SUM(SUM(L17:L23))</f>
        <v>0</v>
      </c>
      <c r="M24" s="216"/>
      <c r="N24" s="93" t="s">
        <v>11</v>
      </c>
      <c r="O24" s="87">
        <v>0</v>
      </c>
      <c r="P24" s="98">
        <f>SUM(P17:P23)</f>
        <v>6108</v>
      </c>
      <c r="Q24" s="19"/>
      <c r="R24" s="13">
        <v>0</v>
      </c>
      <c r="S24" s="216"/>
      <c r="T24" s="93" t="s">
        <v>11</v>
      </c>
      <c r="U24" s="87">
        <v>0</v>
      </c>
      <c r="V24" s="98">
        <f>SUM(V17:V23)</f>
        <v>218</v>
      </c>
      <c r="W24" s="19"/>
      <c r="X24" s="28">
        <v>0</v>
      </c>
      <c r="Y24" s="216"/>
      <c r="Z24" s="93" t="s">
        <v>11</v>
      </c>
      <c r="AA24" s="87">
        <v>0</v>
      </c>
      <c r="AB24" s="98">
        <f>SUM(AB17:AB23)</f>
        <v>197</v>
      </c>
      <c r="AC24" s="19"/>
      <c r="AD24" s="13">
        <v>0</v>
      </c>
      <c r="AE24" s="193"/>
      <c r="AF24" s="152" t="s">
        <v>54</v>
      </c>
      <c r="AG24" s="138"/>
      <c r="AH24" s="118"/>
      <c r="AI24" s="20"/>
      <c r="AJ24" s="21"/>
      <c r="AK24" s="229"/>
      <c r="AL24" s="229"/>
      <c r="AM24" s="229"/>
      <c r="AN24" s="229"/>
    </row>
    <row r="25" spans="1:40" s="16" customFormat="1" ht="20.25" customHeight="1">
      <c r="A25" s="213" t="s">
        <v>12</v>
      </c>
      <c r="B25" s="10" t="s">
        <v>127</v>
      </c>
      <c r="C25" s="17"/>
      <c r="D25" s="71">
        <v>200</v>
      </c>
      <c r="E25" s="13"/>
      <c r="F25" s="26">
        <f>D25*E25</f>
        <v>0</v>
      </c>
      <c r="G25" s="215" t="s">
        <v>12</v>
      </c>
      <c r="H25" s="10" t="s">
        <v>129</v>
      </c>
      <c r="I25" s="11"/>
      <c r="J25" s="71">
        <v>200</v>
      </c>
      <c r="K25" s="13"/>
      <c r="L25" s="12">
        <f>J25*K25</f>
        <v>0</v>
      </c>
      <c r="M25" s="215" t="s">
        <v>20</v>
      </c>
      <c r="N25" s="10" t="s">
        <v>130</v>
      </c>
      <c r="O25" s="17"/>
      <c r="P25" s="71">
        <v>200</v>
      </c>
      <c r="Q25" s="13"/>
      <c r="R25" s="12">
        <f>P25*Q25</f>
        <v>0</v>
      </c>
      <c r="S25" s="215" t="s">
        <v>20</v>
      </c>
      <c r="T25" s="10" t="s">
        <v>131</v>
      </c>
      <c r="U25" s="17"/>
      <c r="V25" s="71">
        <v>200</v>
      </c>
      <c r="W25" s="13"/>
      <c r="X25" s="25"/>
      <c r="Y25" s="215" t="s">
        <v>21</v>
      </c>
      <c r="Z25" s="10" t="s">
        <v>133</v>
      </c>
      <c r="AA25" s="17"/>
      <c r="AB25" s="71">
        <v>200</v>
      </c>
      <c r="AC25" s="13"/>
      <c r="AD25" s="17"/>
      <c r="AE25" s="193"/>
      <c r="AF25" s="154" t="s">
        <v>55</v>
      </c>
      <c r="AG25" s="138"/>
      <c r="AH25" s="115"/>
      <c r="AI25" s="14"/>
      <c r="AJ25" s="15"/>
      <c r="AK25" s="229"/>
      <c r="AL25" s="229"/>
      <c r="AM25" s="229"/>
      <c r="AN25" s="229"/>
    </row>
    <row r="26" spans="1:40" s="16" customFormat="1" ht="20.25" customHeight="1">
      <c r="A26" s="206"/>
      <c r="B26" s="29" t="s">
        <v>128</v>
      </c>
      <c r="C26" s="30"/>
      <c r="D26" s="71">
        <v>2</v>
      </c>
      <c r="E26" s="31"/>
      <c r="F26" s="26">
        <f>D26*E26</f>
        <v>0</v>
      </c>
      <c r="G26" s="210"/>
      <c r="H26" s="114" t="s">
        <v>128</v>
      </c>
      <c r="I26" s="32"/>
      <c r="J26" s="71">
        <v>2</v>
      </c>
      <c r="K26" s="31"/>
      <c r="L26" s="12">
        <f>J26*K26</f>
        <v>0</v>
      </c>
      <c r="M26" s="210"/>
      <c r="N26" s="29" t="s">
        <v>128</v>
      </c>
      <c r="O26" s="30"/>
      <c r="P26" s="71">
        <v>2</v>
      </c>
      <c r="Q26" s="31"/>
      <c r="R26" s="12">
        <f>P26*Q26</f>
        <v>0</v>
      </c>
      <c r="S26" s="210"/>
      <c r="T26" s="29" t="s">
        <v>128</v>
      </c>
      <c r="U26" s="30"/>
      <c r="V26" s="71">
        <v>2</v>
      </c>
      <c r="W26" s="31"/>
      <c r="X26" s="33"/>
      <c r="Y26" s="210"/>
      <c r="Z26" s="29" t="s">
        <v>134</v>
      </c>
      <c r="AA26" s="30"/>
      <c r="AB26" s="71">
        <v>2</v>
      </c>
      <c r="AC26" s="31"/>
      <c r="AD26" s="30"/>
      <c r="AE26" s="193"/>
      <c r="AF26" s="114" t="s">
        <v>56</v>
      </c>
      <c r="AG26" s="155"/>
      <c r="AH26" s="156"/>
      <c r="AI26" s="35"/>
      <c r="AJ26" s="15"/>
      <c r="AK26" s="229"/>
      <c r="AL26" s="229"/>
      <c r="AM26" s="229"/>
      <c r="AN26" s="229"/>
    </row>
    <row r="27" spans="1:40" s="16" customFormat="1" ht="20.25" customHeight="1">
      <c r="A27" s="206"/>
      <c r="B27" s="29"/>
      <c r="C27" s="30"/>
      <c r="D27" s="12"/>
      <c r="E27" s="31"/>
      <c r="F27" s="26">
        <f>D27*E27</f>
        <v>0</v>
      </c>
      <c r="G27" s="210"/>
      <c r="H27" s="29"/>
      <c r="I27" s="32"/>
      <c r="J27" s="12"/>
      <c r="K27" s="31"/>
      <c r="L27" s="12">
        <f>J27*K27</f>
        <v>0</v>
      </c>
      <c r="M27" s="210"/>
      <c r="N27" s="29"/>
      <c r="O27" s="30"/>
      <c r="P27" s="71"/>
      <c r="Q27" s="31"/>
      <c r="R27" s="12">
        <f>P27*Q27</f>
        <v>0</v>
      </c>
      <c r="S27" s="210"/>
      <c r="T27" s="29"/>
      <c r="U27" s="30"/>
      <c r="V27" s="71"/>
      <c r="W27" s="31"/>
      <c r="X27" s="33"/>
      <c r="Y27" s="210"/>
      <c r="Z27" s="29"/>
      <c r="AA27" s="30"/>
      <c r="AB27" s="34"/>
      <c r="AC27" s="31"/>
      <c r="AD27" s="30"/>
      <c r="AE27" s="193"/>
      <c r="AF27" s="114" t="s">
        <v>57</v>
      </c>
      <c r="AG27" s="141"/>
      <c r="AH27" s="147"/>
      <c r="AI27" s="35"/>
      <c r="AJ27" s="15"/>
      <c r="AK27" s="229"/>
      <c r="AL27" s="229"/>
      <c r="AM27" s="229"/>
      <c r="AN27" s="229"/>
    </row>
    <row r="28" spans="1:40" s="16" customFormat="1" ht="20.25" customHeight="1">
      <c r="A28" s="206"/>
      <c r="B28" s="10"/>
      <c r="C28" s="17"/>
      <c r="D28" s="12"/>
      <c r="E28" s="13"/>
      <c r="F28" s="26">
        <f>D28*E28</f>
        <v>0</v>
      </c>
      <c r="G28" s="210"/>
      <c r="H28" s="10"/>
      <c r="I28" s="11"/>
      <c r="J28" s="12"/>
      <c r="K28" s="13"/>
      <c r="L28" s="12">
        <f>J28*K28</f>
        <v>0</v>
      </c>
      <c r="M28" s="210"/>
      <c r="N28" s="10"/>
      <c r="O28" s="17"/>
      <c r="P28" s="12"/>
      <c r="Q28" s="13"/>
      <c r="R28" s="12">
        <f>P28*Q28</f>
        <v>0</v>
      </c>
      <c r="S28" s="210"/>
      <c r="T28" s="10"/>
      <c r="U28" s="17"/>
      <c r="V28" s="12"/>
      <c r="W28" s="13"/>
      <c r="X28" s="25"/>
      <c r="Y28" s="210"/>
      <c r="Z28" s="10"/>
      <c r="AA28" s="17"/>
      <c r="AB28" s="12"/>
      <c r="AC28" s="13"/>
      <c r="AD28" s="17"/>
      <c r="AE28" s="193"/>
      <c r="AF28" s="140" t="s">
        <v>58</v>
      </c>
      <c r="AG28" s="138"/>
      <c r="AH28" s="115"/>
      <c r="AI28" s="14"/>
      <c r="AJ28" s="15"/>
      <c r="AK28" s="229"/>
      <c r="AL28" s="229"/>
      <c r="AM28" s="229"/>
      <c r="AN28" s="229"/>
    </row>
    <row r="29" spans="1:40" s="16" customFormat="1" ht="20.25" customHeight="1">
      <c r="A29" s="206"/>
      <c r="B29" s="10"/>
      <c r="C29" s="17"/>
      <c r="D29" s="12"/>
      <c r="E29" s="13"/>
      <c r="F29" s="26"/>
      <c r="G29" s="210"/>
      <c r="H29" s="10"/>
      <c r="I29" s="11"/>
      <c r="J29" s="12"/>
      <c r="K29" s="13"/>
      <c r="L29" s="12">
        <f>J29*K29</f>
        <v>0</v>
      </c>
      <c r="M29" s="210"/>
      <c r="N29" s="10"/>
      <c r="O29" s="17"/>
      <c r="P29" s="12"/>
      <c r="Q29" s="13"/>
      <c r="R29" s="12">
        <f>P29*Q29</f>
        <v>0</v>
      </c>
      <c r="S29" s="210"/>
      <c r="T29" s="10"/>
      <c r="U29" s="17"/>
      <c r="V29" s="12"/>
      <c r="W29" s="13"/>
      <c r="X29" s="25"/>
      <c r="Y29" s="210"/>
      <c r="Z29" s="10"/>
      <c r="AA29" s="17"/>
      <c r="AB29" s="12"/>
      <c r="AC29" s="13"/>
      <c r="AD29" s="17"/>
      <c r="AE29" s="193"/>
      <c r="AF29" s="114" t="s">
        <v>59</v>
      </c>
      <c r="AG29" s="138"/>
      <c r="AH29" s="115"/>
      <c r="AI29" s="14"/>
      <c r="AJ29" s="15"/>
      <c r="AK29" s="229"/>
      <c r="AL29" s="229"/>
      <c r="AM29" s="229"/>
      <c r="AN29" s="229"/>
    </row>
    <row r="30" spans="1:40" s="22" customFormat="1" ht="20.25" customHeight="1">
      <c r="A30" s="214"/>
      <c r="B30" s="93" t="s">
        <v>11</v>
      </c>
      <c r="C30" s="87">
        <v>0</v>
      </c>
      <c r="D30" s="98">
        <f>SUM(D25:D29)</f>
        <v>202</v>
      </c>
      <c r="E30" s="19"/>
      <c r="F30" s="28">
        <v>0</v>
      </c>
      <c r="G30" s="216"/>
      <c r="H30" s="93" t="s">
        <v>11</v>
      </c>
      <c r="I30" s="95">
        <f>SUM(I25:I29)</f>
        <v>0</v>
      </c>
      <c r="J30" s="98">
        <f>SUM(J25:J29)</f>
        <v>202</v>
      </c>
      <c r="K30" s="19"/>
      <c r="L30" s="25">
        <f>SUM(L25:L29)</f>
        <v>0</v>
      </c>
      <c r="M30" s="216"/>
      <c r="N30" s="93" t="s">
        <v>11</v>
      </c>
      <c r="O30" s="87">
        <v>0</v>
      </c>
      <c r="P30" s="98">
        <f>SUM(P25:P29)</f>
        <v>202</v>
      </c>
      <c r="Q30" s="19"/>
      <c r="R30" s="13">
        <v>0</v>
      </c>
      <c r="S30" s="216"/>
      <c r="T30" s="93" t="s">
        <v>11</v>
      </c>
      <c r="U30" s="87">
        <v>0</v>
      </c>
      <c r="V30" s="98">
        <f>SUM(V24:V29)</f>
        <v>420</v>
      </c>
      <c r="W30" s="19"/>
      <c r="X30" s="28">
        <v>0</v>
      </c>
      <c r="Y30" s="216"/>
      <c r="Z30" s="93" t="s">
        <v>11</v>
      </c>
      <c r="AA30" s="87">
        <v>0</v>
      </c>
      <c r="AB30" s="98">
        <f>SUM(AB24:AB29)</f>
        <v>399</v>
      </c>
      <c r="AC30" s="19"/>
      <c r="AD30" s="13">
        <v>0</v>
      </c>
      <c r="AE30" s="193"/>
      <c r="AF30" s="114" t="s">
        <v>60</v>
      </c>
      <c r="AG30" s="138"/>
      <c r="AH30" s="156"/>
      <c r="AI30" s="20"/>
      <c r="AJ30" s="21"/>
      <c r="AK30" s="229"/>
      <c r="AL30" s="229"/>
      <c r="AM30" s="229"/>
      <c r="AN30" s="229"/>
    </row>
    <row r="31" spans="1:40" s="16" customFormat="1" ht="20.25" customHeight="1">
      <c r="A31" s="206" t="s">
        <v>70</v>
      </c>
      <c r="B31" s="75" t="s">
        <v>112</v>
      </c>
      <c r="C31" s="30"/>
      <c r="D31" s="80">
        <v>60</v>
      </c>
      <c r="E31" s="36"/>
      <c r="F31" s="34">
        <f>D31*E31</f>
        <v>0</v>
      </c>
      <c r="G31" s="208" t="s">
        <v>73</v>
      </c>
      <c r="H31" s="75" t="s">
        <v>31</v>
      </c>
      <c r="I31" s="32"/>
      <c r="J31" s="104">
        <v>80</v>
      </c>
      <c r="K31" s="36"/>
      <c r="L31" s="34">
        <f>J31*K31</f>
        <v>0</v>
      </c>
      <c r="M31" s="210" t="s">
        <v>76</v>
      </c>
      <c r="N31" s="82" t="s">
        <v>106</v>
      </c>
      <c r="O31" s="70"/>
      <c r="P31" s="11">
        <v>3</v>
      </c>
      <c r="Q31" s="36"/>
      <c r="R31" s="34">
        <f aca="true" t="shared" si="6" ref="R31:R37">P31*Q31</f>
        <v>0</v>
      </c>
      <c r="S31" s="211" t="s">
        <v>79</v>
      </c>
      <c r="T31" s="74" t="s">
        <v>28</v>
      </c>
      <c r="U31" s="78"/>
      <c r="V31" s="104">
        <v>50</v>
      </c>
      <c r="W31" s="36"/>
      <c r="X31" s="34">
        <f>V31*W31</f>
        <v>0</v>
      </c>
      <c r="Y31" s="210" t="s">
        <v>82</v>
      </c>
      <c r="Z31" s="29" t="s">
        <v>114</v>
      </c>
      <c r="AA31" s="32"/>
      <c r="AB31" s="79">
        <v>85</v>
      </c>
      <c r="AC31" s="36"/>
      <c r="AD31" s="34">
        <f>AB31*AC31</f>
        <v>0</v>
      </c>
      <c r="AE31" s="193"/>
      <c r="AF31" s="105" t="s">
        <v>61</v>
      </c>
      <c r="AG31" s="77"/>
      <c r="AH31" s="157"/>
      <c r="AI31" s="35"/>
      <c r="AJ31" s="15"/>
      <c r="AK31" s="229"/>
      <c r="AL31" s="229"/>
      <c r="AM31" s="229"/>
      <c r="AN31" s="229"/>
    </row>
    <row r="32" spans="1:40" s="5" customFormat="1" ht="20.25" customHeight="1">
      <c r="A32" s="206"/>
      <c r="B32" s="75" t="s">
        <v>29</v>
      </c>
      <c r="C32" s="17"/>
      <c r="D32" s="80">
        <v>30</v>
      </c>
      <c r="E32" s="13"/>
      <c r="F32" s="12">
        <f>D32*E32</f>
        <v>0</v>
      </c>
      <c r="G32" s="209"/>
      <c r="H32" s="75" t="s">
        <v>30</v>
      </c>
      <c r="I32" s="11"/>
      <c r="J32" s="106">
        <v>8</v>
      </c>
      <c r="K32" s="13"/>
      <c r="L32" s="12">
        <f>J32*K32</f>
        <v>0</v>
      </c>
      <c r="M32" s="210"/>
      <c r="N32" s="83" t="s">
        <v>107</v>
      </c>
      <c r="O32" s="77"/>
      <c r="P32" s="71">
        <v>80</v>
      </c>
      <c r="Q32" s="13"/>
      <c r="R32" s="12">
        <f t="shared" si="6"/>
        <v>0</v>
      </c>
      <c r="S32" s="211"/>
      <c r="T32" s="74" t="s">
        <v>25</v>
      </c>
      <c r="U32" s="78"/>
      <c r="V32" s="104">
        <v>10</v>
      </c>
      <c r="W32" s="13"/>
      <c r="X32" s="12">
        <f>V32*W32</f>
        <v>0</v>
      </c>
      <c r="Y32" s="210"/>
      <c r="Z32" s="10" t="s">
        <v>115</v>
      </c>
      <c r="AA32" s="11"/>
      <c r="AB32" s="71">
        <v>20</v>
      </c>
      <c r="AC32" s="13"/>
      <c r="AD32" s="12">
        <f>AB32*AC32</f>
        <v>0</v>
      </c>
      <c r="AE32" s="193"/>
      <c r="AF32" s="105" t="s">
        <v>62</v>
      </c>
      <c r="AG32" s="77"/>
      <c r="AH32" s="106"/>
      <c r="AI32" s="14"/>
      <c r="AJ32" s="15"/>
      <c r="AK32" s="229"/>
      <c r="AL32" s="229"/>
      <c r="AM32" s="229"/>
      <c r="AN32" s="229"/>
    </row>
    <row r="33" spans="1:40" s="16" customFormat="1" ht="20.25" customHeight="1">
      <c r="A33" s="206"/>
      <c r="B33" s="75" t="s">
        <v>111</v>
      </c>
      <c r="C33" s="17"/>
      <c r="D33" s="80">
        <v>6</v>
      </c>
      <c r="E33" s="13"/>
      <c r="F33" s="12">
        <f>D33*E33</f>
        <v>0</v>
      </c>
      <c r="G33" s="209"/>
      <c r="H33" s="75" t="s">
        <v>111</v>
      </c>
      <c r="I33" s="17"/>
      <c r="J33" s="106">
        <v>6</v>
      </c>
      <c r="K33" s="13"/>
      <c r="L33" s="12">
        <f>J33*K33</f>
        <v>0</v>
      </c>
      <c r="M33" s="210"/>
      <c r="N33" s="83" t="s">
        <v>145</v>
      </c>
      <c r="O33" s="78"/>
      <c r="P33" s="71">
        <v>15</v>
      </c>
      <c r="Q33" s="13"/>
      <c r="R33" s="12">
        <f t="shared" si="6"/>
        <v>0</v>
      </c>
      <c r="S33" s="211"/>
      <c r="T33" s="74" t="s">
        <v>118</v>
      </c>
      <c r="U33" s="78"/>
      <c r="V33" s="104">
        <v>20</v>
      </c>
      <c r="W33" s="13"/>
      <c r="X33" s="12">
        <f>V33*W33</f>
        <v>0</v>
      </c>
      <c r="Y33" s="210"/>
      <c r="Z33" s="10" t="s">
        <v>116</v>
      </c>
      <c r="AA33" s="11"/>
      <c r="AB33" s="71">
        <v>2</v>
      </c>
      <c r="AC33" s="13"/>
      <c r="AD33" s="12">
        <f>AB33*AC33</f>
        <v>0</v>
      </c>
      <c r="AE33" s="193"/>
      <c r="AF33" s="105" t="s">
        <v>63</v>
      </c>
      <c r="AG33" s="77"/>
      <c r="AH33" s="106"/>
      <c r="AI33" s="14"/>
      <c r="AJ33" s="15"/>
      <c r="AK33" s="229"/>
      <c r="AL33" s="229"/>
      <c r="AM33" s="229"/>
      <c r="AN33" s="229"/>
    </row>
    <row r="34" spans="1:40" s="16" customFormat="1" ht="20.25" customHeight="1">
      <c r="A34" s="206"/>
      <c r="B34" s="74"/>
      <c r="C34" s="17"/>
      <c r="D34" s="80"/>
      <c r="E34" s="13"/>
      <c r="F34" s="12">
        <f>D34*E34</f>
        <v>0</v>
      </c>
      <c r="G34" s="209"/>
      <c r="H34" s="119" t="s">
        <v>32</v>
      </c>
      <c r="I34" s="87"/>
      <c r="J34" s="106">
        <v>2</v>
      </c>
      <c r="K34" s="13"/>
      <c r="L34" s="25"/>
      <c r="M34" s="210"/>
      <c r="N34" s="83" t="s">
        <v>108</v>
      </c>
      <c r="O34" s="17"/>
      <c r="P34" s="71">
        <v>2</v>
      </c>
      <c r="Q34" s="13"/>
      <c r="R34" s="12">
        <f t="shared" si="6"/>
        <v>0</v>
      </c>
      <c r="S34" s="211"/>
      <c r="T34" s="134" t="s">
        <v>119</v>
      </c>
      <c r="U34" s="78"/>
      <c r="V34" s="104">
        <v>10</v>
      </c>
      <c r="W34" s="13"/>
      <c r="X34" s="12">
        <f>V34*W34</f>
        <v>0</v>
      </c>
      <c r="Y34" s="210"/>
      <c r="Z34" s="10" t="s">
        <v>117</v>
      </c>
      <c r="AA34" s="11"/>
      <c r="AB34" s="71">
        <v>50</v>
      </c>
      <c r="AC34" s="13"/>
      <c r="AD34" s="12">
        <f>AB34*AC34</f>
        <v>0</v>
      </c>
      <c r="AE34" s="193"/>
      <c r="AF34" s="105" t="s">
        <v>64</v>
      </c>
      <c r="AG34" s="77"/>
      <c r="AH34" s="106"/>
      <c r="AI34" s="14"/>
      <c r="AJ34" s="15"/>
      <c r="AK34" s="229"/>
      <c r="AL34" s="229"/>
      <c r="AM34" s="229"/>
      <c r="AN34" s="229"/>
    </row>
    <row r="35" spans="1:40" s="16" customFormat="1" ht="20.25" customHeight="1">
      <c r="A35" s="206"/>
      <c r="B35" s="103"/>
      <c r="C35" s="17"/>
      <c r="D35" s="12"/>
      <c r="E35" s="13"/>
      <c r="F35" s="12">
        <f>D35*E35</f>
        <v>0</v>
      </c>
      <c r="G35" s="209"/>
      <c r="H35" s="75"/>
      <c r="I35" s="17"/>
      <c r="J35" s="104"/>
      <c r="K35" s="13"/>
      <c r="L35" s="25"/>
      <c r="M35" s="210"/>
      <c r="N35" s="10"/>
      <c r="O35" s="17"/>
      <c r="P35" s="12"/>
      <c r="Q35" s="13"/>
      <c r="R35" s="12">
        <f t="shared" si="6"/>
        <v>0</v>
      </c>
      <c r="S35" s="211"/>
      <c r="T35" s="114" t="s">
        <v>34</v>
      </c>
      <c r="U35" s="87"/>
      <c r="V35" s="115">
        <v>5</v>
      </c>
      <c r="W35" s="13"/>
      <c r="X35" s="12">
        <f>V35*W35</f>
        <v>0</v>
      </c>
      <c r="Y35" s="210"/>
      <c r="Z35" s="10"/>
      <c r="AA35" s="17"/>
      <c r="AB35" s="12"/>
      <c r="AC35" s="13"/>
      <c r="AD35" s="17"/>
      <c r="AE35" s="193"/>
      <c r="AF35" s="114" t="s">
        <v>65</v>
      </c>
      <c r="AG35" s="155"/>
      <c r="AH35" s="158"/>
      <c r="AI35" s="14"/>
      <c r="AJ35" s="15"/>
      <c r="AK35" s="229"/>
      <c r="AL35" s="229"/>
      <c r="AM35" s="229"/>
      <c r="AN35" s="229"/>
    </row>
    <row r="36" spans="1:40" s="16" customFormat="1" ht="20.25" customHeight="1">
      <c r="A36" s="206"/>
      <c r="B36" s="10"/>
      <c r="C36" s="17"/>
      <c r="D36" s="12"/>
      <c r="E36" s="13"/>
      <c r="F36" s="28"/>
      <c r="G36" s="209"/>
      <c r="H36" s="10"/>
      <c r="I36" s="17"/>
      <c r="J36" s="12"/>
      <c r="K36" s="13"/>
      <c r="L36" s="25"/>
      <c r="M36" s="210"/>
      <c r="N36" s="10"/>
      <c r="O36" s="17"/>
      <c r="P36" s="12"/>
      <c r="Q36" s="13"/>
      <c r="R36" s="12">
        <f t="shared" si="6"/>
        <v>0</v>
      </c>
      <c r="S36" s="211"/>
      <c r="T36" s="84"/>
      <c r="U36" s="87"/>
      <c r="V36" s="86"/>
      <c r="W36" s="13"/>
      <c r="X36" s="25"/>
      <c r="Y36" s="210"/>
      <c r="Z36" s="10"/>
      <c r="AA36" s="17"/>
      <c r="AB36" s="12"/>
      <c r="AC36" s="13"/>
      <c r="AD36" s="17"/>
      <c r="AE36" s="193"/>
      <c r="AF36" s="114" t="s">
        <v>66</v>
      </c>
      <c r="AG36" s="155"/>
      <c r="AH36" s="158"/>
      <c r="AI36" s="14"/>
      <c r="AJ36" s="15"/>
      <c r="AK36" s="229"/>
      <c r="AL36" s="229"/>
      <c r="AM36" s="229"/>
      <c r="AN36" s="229"/>
    </row>
    <row r="37" spans="1:40" s="16" customFormat="1" ht="20.25" customHeight="1">
      <c r="A37" s="206"/>
      <c r="B37" s="10"/>
      <c r="C37" s="17"/>
      <c r="D37" s="12"/>
      <c r="E37" s="13"/>
      <c r="F37" s="28"/>
      <c r="G37" s="209"/>
      <c r="H37" s="10"/>
      <c r="I37" s="17"/>
      <c r="J37" s="12"/>
      <c r="K37" s="13"/>
      <c r="L37" s="25"/>
      <c r="M37" s="210"/>
      <c r="N37" s="10"/>
      <c r="O37" s="17"/>
      <c r="P37" s="12"/>
      <c r="Q37" s="13"/>
      <c r="R37" s="12">
        <f t="shared" si="6"/>
        <v>0</v>
      </c>
      <c r="S37" s="211"/>
      <c r="T37" s="84"/>
      <c r="U37" s="87"/>
      <c r="V37" s="86"/>
      <c r="W37" s="13"/>
      <c r="X37" s="25"/>
      <c r="Y37" s="210"/>
      <c r="Z37" s="10"/>
      <c r="AA37" s="17"/>
      <c r="AB37" s="13"/>
      <c r="AC37" s="13"/>
      <c r="AD37" s="17"/>
      <c r="AE37" s="193"/>
      <c r="AF37" s="114" t="s">
        <v>67</v>
      </c>
      <c r="AG37" s="155"/>
      <c r="AH37" s="159"/>
      <c r="AI37" s="14"/>
      <c r="AJ37" s="15"/>
      <c r="AK37" s="229"/>
      <c r="AL37" s="229"/>
      <c r="AM37" s="229"/>
      <c r="AN37" s="229"/>
    </row>
    <row r="38" spans="1:40" s="16" customFormat="1" ht="20.25" customHeight="1">
      <c r="A38" s="207"/>
      <c r="B38" s="88" t="s">
        <v>11</v>
      </c>
      <c r="C38" s="89">
        <v>0</v>
      </c>
      <c r="D38" s="90">
        <f>SUM(D31:D36)</f>
        <v>96</v>
      </c>
      <c r="E38" s="39"/>
      <c r="F38" s="40">
        <v>0</v>
      </c>
      <c r="G38" s="209"/>
      <c r="H38" s="88" t="s">
        <v>11</v>
      </c>
      <c r="I38" s="89">
        <f>SUM(I31:I37)</f>
        <v>0</v>
      </c>
      <c r="J38" s="90">
        <f>SUM(J31:J37)</f>
        <v>96</v>
      </c>
      <c r="K38" s="39"/>
      <c r="L38" s="41">
        <f>SUM(L31:L37)</f>
        <v>0</v>
      </c>
      <c r="M38" s="209"/>
      <c r="N38" s="88" t="s">
        <v>11</v>
      </c>
      <c r="O38" s="89">
        <v>0</v>
      </c>
      <c r="P38" s="90">
        <f>SUM(P31:P37)</f>
        <v>100</v>
      </c>
      <c r="Q38" s="39"/>
      <c r="R38" s="37">
        <v>0</v>
      </c>
      <c r="S38" s="212"/>
      <c r="T38" s="88" t="s">
        <v>11</v>
      </c>
      <c r="U38" s="89">
        <v>0</v>
      </c>
      <c r="V38" s="90">
        <f>SUM(V31:V37)</f>
        <v>95</v>
      </c>
      <c r="W38" s="39"/>
      <c r="X38" s="40">
        <v>0</v>
      </c>
      <c r="Y38" s="209"/>
      <c r="Z38" s="88" t="s">
        <v>11</v>
      </c>
      <c r="AA38" s="89">
        <v>0</v>
      </c>
      <c r="AB38" s="90">
        <f>SUM(AB31:AB36)</f>
        <v>157</v>
      </c>
      <c r="AC38" s="39"/>
      <c r="AD38" s="37">
        <v>0</v>
      </c>
      <c r="AE38" s="193"/>
      <c r="AF38" s="160" t="s">
        <v>35</v>
      </c>
      <c r="AG38" s="161"/>
      <c r="AH38" s="162"/>
      <c r="AI38" s="42"/>
      <c r="AJ38" s="21"/>
      <c r="AK38" s="229"/>
      <c r="AL38" s="229"/>
      <c r="AM38" s="229"/>
      <c r="AN38" s="229"/>
    </row>
    <row r="39" spans="1:41" s="45" customFormat="1" ht="20.25" customHeight="1">
      <c r="A39" s="204" t="s">
        <v>13</v>
      </c>
      <c r="B39" s="10"/>
      <c r="C39" s="17"/>
      <c r="D39" s="13">
        <f>C39*D5/1000</f>
        <v>0</v>
      </c>
      <c r="E39" s="13"/>
      <c r="F39" s="25">
        <f>E39*D39</f>
        <v>0</v>
      </c>
      <c r="G39" s="202" t="s">
        <v>13</v>
      </c>
      <c r="H39" s="10"/>
      <c r="I39" s="17"/>
      <c r="J39" s="13">
        <f>I39*J5/1000</f>
        <v>0</v>
      </c>
      <c r="K39" s="13"/>
      <c r="L39" s="25">
        <f>K39*J39</f>
        <v>0</v>
      </c>
      <c r="M39" s="202" t="s">
        <v>13</v>
      </c>
      <c r="N39" s="10"/>
      <c r="O39" s="17"/>
      <c r="P39" s="11">
        <f>O39*P5/1000</f>
        <v>0</v>
      </c>
      <c r="Q39" s="13"/>
      <c r="R39" s="17">
        <f>Q39*P39</f>
        <v>0</v>
      </c>
      <c r="S39" s="205" t="s">
        <v>13</v>
      </c>
      <c r="T39" s="10"/>
      <c r="U39" s="17"/>
      <c r="V39" s="11">
        <f>U39*V5/1000</f>
        <v>0</v>
      </c>
      <c r="W39" s="13"/>
      <c r="X39" s="25">
        <f>W39*V39</f>
        <v>0</v>
      </c>
      <c r="Y39" s="202" t="s">
        <v>13</v>
      </c>
      <c r="Z39" s="10"/>
      <c r="AA39" s="17"/>
      <c r="AB39" s="11">
        <f>AA39*AB5/1000</f>
        <v>0</v>
      </c>
      <c r="AC39" s="13"/>
      <c r="AD39" s="17">
        <f>AC39*AB39</f>
        <v>0</v>
      </c>
      <c r="AE39" s="193"/>
      <c r="AF39" s="10" t="s">
        <v>36</v>
      </c>
      <c r="AG39" s="17"/>
      <c r="AH39" s="135"/>
      <c r="AI39" s="43">
        <f>D39+J39+P39+V39+AB39</f>
        <v>0</v>
      </c>
      <c r="AJ39" s="44"/>
      <c r="AK39" s="229"/>
      <c r="AL39" s="229"/>
      <c r="AM39" s="229"/>
      <c r="AN39" s="229"/>
      <c r="AO39" s="5"/>
    </row>
    <row r="40" spans="1:41" s="45" customFormat="1" ht="20.25" customHeight="1">
      <c r="A40" s="204"/>
      <c r="B40" s="10"/>
      <c r="C40" s="17"/>
      <c r="D40" s="13">
        <v>0</v>
      </c>
      <c r="E40" s="13"/>
      <c r="F40" s="46">
        <v>0</v>
      </c>
      <c r="G40" s="202"/>
      <c r="H40" s="10"/>
      <c r="I40" s="17"/>
      <c r="J40" s="13">
        <v>0</v>
      </c>
      <c r="K40" s="13"/>
      <c r="L40" s="25">
        <v>0</v>
      </c>
      <c r="M40" s="202"/>
      <c r="N40" s="10"/>
      <c r="O40" s="17"/>
      <c r="P40" s="13">
        <v>0</v>
      </c>
      <c r="Q40" s="13"/>
      <c r="R40" s="17">
        <v>0</v>
      </c>
      <c r="S40" s="205"/>
      <c r="T40" s="10"/>
      <c r="U40" s="17"/>
      <c r="V40" s="13">
        <v>0</v>
      </c>
      <c r="W40" s="13"/>
      <c r="X40" s="25">
        <v>0</v>
      </c>
      <c r="Y40" s="202"/>
      <c r="Z40" s="10"/>
      <c r="AA40" s="17"/>
      <c r="AB40" s="13">
        <v>0</v>
      </c>
      <c r="AC40" s="13"/>
      <c r="AD40" s="25">
        <v>0</v>
      </c>
      <c r="AE40" s="193"/>
      <c r="AF40" s="10"/>
      <c r="AG40" s="17"/>
      <c r="AH40" s="13"/>
      <c r="AI40" s="14"/>
      <c r="AJ40" s="15"/>
      <c r="AK40" s="229"/>
      <c r="AL40" s="229"/>
      <c r="AM40" s="229"/>
      <c r="AN40" s="229"/>
      <c r="AO40" s="5"/>
    </row>
    <row r="41" spans="1:41" s="47" customFormat="1" ht="20.25" customHeight="1">
      <c r="A41" s="204"/>
      <c r="B41" s="13" t="s">
        <v>11</v>
      </c>
      <c r="C41" s="17"/>
      <c r="D41" s="203">
        <f>SUM(F39:F40)</f>
        <v>0</v>
      </c>
      <c r="E41" s="203"/>
      <c r="F41" s="28"/>
      <c r="G41" s="202"/>
      <c r="H41" s="13" t="s">
        <v>11</v>
      </c>
      <c r="I41" s="17"/>
      <c r="J41" s="203">
        <f>SUM(L39:L40)</f>
        <v>0</v>
      </c>
      <c r="K41" s="203"/>
      <c r="L41" s="25"/>
      <c r="M41" s="202"/>
      <c r="N41" s="13" t="s">
        <v>11</v>
      </c>
      <c r="O41" s="17"/>
      <c r="P41" s="203">
        <f>SUM(R39:R40)</f>
        <v>0</v>
      </c>
      <c r="Q41" s="203"/>
      <c r="R41" s="17"/>
      <c r="S41" s="205"/>
      <c r="T41" s="13" t="s">
        <v>11</v>
      </c>
      <c r="U41" s="17"/>
      <c r="V41" s="203">
        <v>0</v>
      </c>
      <c r="W41" s="203"/>
      <c r="X41" s="25"/>
      <c r="Y41" s="202"/>
      <c r="Z41" s="13" t="s">
        <v>11</v>
      </c>
      <c r="AA41" s="17"/>
      <c r="AB41" s="203">
        <v>0</v>
      </c>
      <c r="AC41" s="203"/>
      <c r="AD41" s="25"/>
      <c r="AE41" s="194"/>
      <c r="AF41" s="13" t="s">
        <v>11</v>
      </c>
      <c r="AG41" s="17"/>
      <c r="AH41" s="25"/>
      <c r="AI41" s="20"/>
      <c r="AJ41" s="21"/>
      <c r="AK41" s="229"/>
      <c r="AL41" s="229"/>
      <c r="AM41" s="229"/>
      <c r="AN41" s="229"/>
      <c r="AO41" s="5"/>
    </row>
    <row r="42" spans="1:40" s="56" customFormat="1" ht="36" customHeight="1">
      <c r="A42" s="48"/>
      <c r="B42" s="49" t="s">
        <v>22</v>
      </c>
      <c r="C42" s="49"/>
      <c r="D42" s="73">
        <v>3040</v>
      </c>
      <c r="E42" s="51"/>
      <c r="F42" s="52">
        <f>E42*D42</f>
        <v>0</v>
      </c>
      <c r="G42" s="53"/>
      <c r="H42" s="49" t="s">
        <v>22</v>
      </c>
      <c r="I42" s="49"/>
      <c r="J42" s="73">
        <v>3040</v>
      </c>
      <c r="K42" s="49"/>
      <c r="L42" s="52">
        <f>K42*J42</f>
        <v>0</v>
      </c>
      <c r="M42" s="53"/>
      <c r="N42" s="49"/>
      <c r="O42" s="49"/>
      <c r="P42" s="54"/>
      <c r="Q42" s="51"/>
      <c r="R42" s="52">
        <f>Q42*P42</f>
        <v>0</v>
      </c>
      <c r="S42" s="53"/>
      <c r="T42" s="49" t="s">
        <v>22</v>
      </c>
      <c r="U42" s="49"/>
      <c r="V42" s="73">
        <v>3040</v>
      </c>
      <c r="W42" s="49"/>
      <c r="X42" s="52">
        <f>W42*V42</f>
        <v>0</v>
      </c>
      <c r="Y42" s="53"/>
      <c r="Z42" s="49"/>
      <c r="AA42" s="49"/>
      <c r="AB42" s="50"/>
      <c r="AC42" s="49"/>
      <c r="AD42" s="52">
        <f>AB42*AC42</f>
        <v>0</v>
      </c>
      <c r="AE42" s="53"/>
      <c r="AF42" s="49"/>
      <c r="AG42" s="49"/>
      <c r="AH42" s="50"/>
      <c r="AI42" s="55"/>
      <c r="AK42" s="229"/>
      <c r="AL42" s="229"/>
      <c r="AM42" s="229"/>
      <c r="AN42" s="229"/>
    </row>
    <row r="43" spans="1:41" s="47" customFormat="1" ht="21.75" customHeight="1" hidden="1">
      <c r="A43" s="201" t="s">
        <v>3</v>
      </c>
      <c r="B43" s="201"/>
      <c r="C43" s="38"/>
      <c r="D43" s="177">
        <f>SUM(F16+F24+F30+F38+F41)</f>
        <v>0</v>
      </c>
      <c r="E43" s="177"/>
      <c r="F43" s="40"/>
      <c r="G43" s="181" t="s">
        <v>3</v>
      </c>
      <c r="H43" s="181"/>
      <c r="I43" s="38"/>
      <c r="J43" s="177">
        <f>SUM(L16+L24+L30+L38+L41)</f>
        <v>0</v>
      </c>
      <c r="K43" s="177"/>
      <c r="L43" s="41"/>
      <c r="M43" s="181" t="s">
        <v>3</v>
      </c>
      <c r="N43" s="181"/>
      <c r="O43" s="38"/>
      <c r="P43" s="177">
        <f>SUM(R16+R24+R30+R38+R41)</f>
        <v>0</v>
      </c>
      <c r="Q43" s="177"/>
      <c r="R43" s="38"/>
      <c r="S43" s="200" t="s">
        <v>3</v>
      </c>
      <c r="T43" s="181"/>
      <c r="U43" s="38"/>
      <c r="V43" s="177">
        <f>SUM(X16+X24+X30+X38+X41)</f>
        <v>0</v>
      </c>
      <c r="W43" s="177"/>
      <c r="X43" s="38"/>
      <c r="Y43" s="181" t="s">
        <v>3</v>
      </c>
      <c r="Z43" s="181"/>
      <c r="AA43" s="38"/>
      <c r="AB43" s="177">
        <f>SUM(AD16+AD24+AD30+AD38+AD41)</f>
        <v>0</v>
      </c>
      <c r="AC43" s="177"/>
      <c r="AD43" s="38"/>
      <c r="AE43" s="181" t="s">
        <v>3</v>
      </c>
      <c r="AF43" s="181"/>
      <c r="AG43" s="38"/>
      <c r="AH43" s="41"/>
      <c r="AI43" s="57"/>
      <c r="AJ43" s="15"/>
      <c r="AK43" s="229"/>
      <c r="AL43" s="229"/>
      <c r="AM43" s="229"/>
      <c r="AN43" s="229"/>
      <c r="AO43" s="5"/>
    </row>
    <row r="44" spans="1:40" s="5" customFormat="1" ht="21" customHeight="1">
      <c r="A44" s="178" t="s">
        <v>14</v>
      </c>
      <c r="B44" s="58" t="s">
        <v>15</v>
      </c>
      <c r="C44" s="59"/>
      <c r="D44" s="176">
        <v>4</v>
      </c>
      <c r="E44" s="176"/>
      <c r="F44" s="59"/>
      <c r="G44" s="182" t="s">
        <v>14</v>
      </c>
      <c r="H44" s="58" t="s">
        <v>15</v>
      </c>
      <c r="I44" s="59"/>
      <c r="J44" s="176">
        <v>4</v>
      </c>
      <c r="K44" s="176"/>
      <c r="L44" s="59"/>
      <c r="M44" s="182" t="s">
        <v>14</v>
      </c>
      <c r="N44" s="58" t="s">
        <v>15</v>
      </c>
      <c r="O44" s="59"/>
      <c r="P44" s="176">
        <v>4</v>
      </c>
      <c r="Q44" s="176"/>
      <c r="R44" s="59"/>
      <c r="S44" s="182" t="s">
        <v>14</v>
      </c>
      <c r="T44" s="58" t="s">
        <v>15</v>
      </c>
      <c r="U44" s="59"/>
      <c r="V44" s="176">
        <v>4</v>
      </c>
      <c r="W44" s="176"/>
      <c r="X44" s="59"/>
      <c r="Y44" s="182" t="s">
        <v>14</v>
      </c>
      <c r="Z44" s="58" t="s">
        <v>15</v>
      </c>
      <c r="AA44" s="59"/>
      <c r="AB44" s="176">
        <v>5</v>
      </c>
      <c r="AC44" s="176"/>
      <c r="AD44" s="59"/>
      <c r="AE44" s="182"/>
      <c r="AF44" s="58"/>
      <c r="AG44" s="59"/>
      <c r="AH44" s="188"/>
      <c r="AI44" s="188"/>
      <c r="AK44" s="229"/>
      <c r="AL44" s="229"/>
      <c r="AM44" s="229"/>
      <c r="AN44" s="229"/>
    </row>
    <row r="45" spans="1:40" s="5" customFormat="1" ht="21" customHeight="1">
      <c r="A45" s="179"/>
      <c r="B45" s="60" t="s">
        <v>16</v>
      </c>
      <c r="C45" s="61"/>
      <c r="D45" s="198">
        <v>3</v>
      </c>
      <c r="E45" s="180"/>
      <c r="F45" s="61"/>
      <c r="G45" s="183"/>
      <c r="H45" s="60" t="s">
        <v>16</v>
      </c>
      <c r="I45" s="61"/>
      <c r="J45" s="198">
        <v>3</v>
      </c>
      <c r="K45" s="180"/>
      <c r="L45" s="61"/>
      <c r="M45" s="183"/>
      <c r="N45" s="60" t="s">
        <v>16</v>
      </c>
      <c r="O45" s="61"/>
      <c r="P45" s="198">
        <v>3</v>
      </c>
      <c r="Q45" s="180"/>
      <c r="R45" s="61"/>
      <c r="S45" s="183"/>
      <c r="T45" s="60" t="s">
        <v>16</v>
      </c>
      <c r="U45" s="61"/>
      <c r="V45" s="198">
        <v>3</v>
      </c>
      <c r="W45" s="180"/>
      <c r="X45" s="61"/>
      <c r="Y45" s="183"/>
      <c r="Z45" s="60" t="s">
        <v>16</v>
      </c>
      <c r="AA45" s="61"/>
      <c r="AB45" s="198">
        <v>3</v>
      </c>
      <c r="AC45" s="180"/>
      <c r="AD45" s="61"/>
      <c r="AE45" s="183"/>
      <c r="AF45" s="60"/>
      <c r="AG45" s="61"/>
      <c r="AH45" s="189"/>
      <c r="AI45" s="190"/>
      <c r="AK45" s="229"/>
      <c r="AL45" s="229"/>
      <c r="AM45" s="229"/>
      <c r="AN45" s="229"/>
    </row>
    <row r="46" spans="1:40" s="5" customFormat="1" ht="21" customHeight="1">
      <c r="A46" s="179"/>
      <c r="B46" s="60" t="s">
        <v>17</v>
      </c>
      <c r="C46" s="61"/>
      <c r="D46" s="198">
        <v>2</v>
      </c>
      <c r="E46" s="180"/>
      <c r="F46" s="61"/>
      <c r="G46" s="183"/>
      <c r="H46" s="60" t="s">
        <v>17</v>
      </c>
      <c r="I46" s="61"/>
      <c r="J46" s="198">
        <v>1</v>
      </c>
      <c r="K46" s="180"/>
      <c r="L46" s="61"/>
      <c r="M46" s="183"/>
      <c r="N46" s="60" t="s">
        <v>17</v>
      </c>
      <c r="O46" s="61"/>
      <c r="P46" s="198">
        <v>2</v>
      </c>
      <c r="Q46" s="180"/>
      <c r="R46" s="61"/>
      <c r="S46" s="183"/>
      <c r="T46" s="60" t="s">
        <v>17</v>
      </c>
      <c r="U46" s="61"/>
      <c r="V46" s="198">
        <v>1</v>
      </c>
      <c r="W46" s="180"/>
      <c r="X46" s="61"/>
      <c r="Y46" s="183"/>
      <c r="Z46" s="60" t="s">
        <v>17</v>
      </c>
      <c r="AA46" s="61"/>
      <c r="AB46" s="198">
        <v>1</v>
      </c>
      <c r="AC46" s="180"/>
      <c r="AD46" s="61"/>
      <c r="AE46" s="183"/>
      <c r="AF46" s="60"/>
      <c r="AG46" s="61"/>
      <c r="AH46" s="189"/>
      <c r="AI46" s="190"/>
      <c r="AK46" s="229"/>
      <c r="AL46" s="229"/>
      <c r="AM46" s="229"/>
      <c r="AN46" s="229"/>
    </row>
    <row r="47" spans="1:40" s="5" customFormat="1" ht="21" customHeight="1">
      <c r="A47" s="179"/>
      <c r="B47" s="60" t="s">
        <v>18</v>
      </c>
      <c r="C47" s="61"/>
      <c r="D47" s="198">
        <v>1</v>
      </c>
      <c r="E47" s="180"/>
      <c r="F47" s="61"/>
      <c r="G47" s="183"/>
      <c r="H47" s="60" t="s">
        <v>18</v>
      </c>
      <c r="I47" s="61"/>
      <c r="J47" s="198">
        <v>1</v>
      </c>
      <c r="K47" s="180"/>
      <c r="L47" s="61"/>
      <c r="M47" s="183"/>
      <c r="N47" s="60" t="s">
        <v>18</v>
      </c>
      <c r="O47" s="61"/>
      <c r="P47" s="198"/>
      <c r="Q47" s="180"/>
      <c r="R47" s="61"/>
      <c r="S47" s="183"/>
      <c r="T47" s="60" t="s">
        <v>18</v>
      </c>
      <c r="U47" s="61"/>
      <c r="V47" s="198">
        <v>1</v>
      </c>
      <c r="W47" s="180"/>
      <c r="X47" s="61"/>
      <c r="Y47" s="183"/>
      <c r="Z47" s="60" t="s">
        <v>18</v>
      </c>
      <c r="AA47" s="61"/>
      <c r="AB47" s="198"/>
      <c r="AC47" s="180"/>
      <c r="AD47" s="61"/>
      <c r="AE47" s="183"/>
      <c r="AF47" s="60"/>
      <c r="AG47" s="61"/>
      <c r="AH47" s="189"/>
      <c r="AI47" s="190"/>
      <c r="AK47" s="229"/>
      <c r="AL47" s="229"/>
      <c r="AM47" s="229"/>
      <c r="AN47" s="229"/>
    </row>
    <row r="48" spans="1:40" s="5" customFormat="1" ht="21" customHeight="1">
      <c r="A48" s="179"/>
      <c r="B48" s="60" t="s">
        <v>19</v>
      </c>
      <c r="C48" s="61"/>
      <c r="D48" s="198">
        <v>3</v>
      </c>
      <c r="E48" s="180"/>
      <c r="F48" s="61"/>
      <c r="G48" s="183"/>
      <c r="H48" s="60" t="s">
        <v>19</v>
      </c>
      <c r="I48" s="61"/>
      <c r="J48" s="198">
        <v>2</v>
      </c>
      <c r="K48" s="180"/>
      <c r="L48" s="61"/>
      <c r="M48" s="183"/>
      <c r="N48" s="60" t="s">
        <v>19</v>
      </c>
      <c r="O48" s="61"/>
      <c r="P48" s="198">
        <v>3</v>
      </c>
      <c r="Q48" s="180"/>
      <c r="R48" s="61"/>
      <c r="S48" s="183"/>
      <c r="T48" s="60" t="s">
        <v>19</v>
      </c>
      <c r="U48" s="61"/>
      <c r="V48" s="198">
        <v>4</v>
      </c>
      <c r="W48" s="180"/>
      <c r="X48" s="61"/>
      <c r="Y48" s="183"/>
      <c r="Z48" s="60" t="s">
        <v>19</v>
      </c>
      <c r="AA48" s="61"/>
      <c r="AB48" s="198">
        <v>3</v>
      </c>
      <c r="AC48" s="180"/>
      <c r="AD48" s="61"/>
      <c r="AE48" s="183"/>
      <c r="AF48" s="60"/>
      <c r="AG48" s="61"/>
      <c r="AH48" s="189"/>
      <c r="AI48" s="190"/>
      <c r="AK48" s="229"/>
      <c r="AL48" s="229"/>
      <c r="AM48" s="229"/>
      <c r="AN48" s="229"/>
    </row>
    <row r="49" spans="1:40" s="5" customFormat="1" ht="21" customHeight="1" thickBot="1">
      <c r="A49" s="199"/>
      <c r="B49" s="62" t="s">
        <v>14</v>
      </c>
      <c r="C49" s="63"/>
      <c r="D49" s="197">
        <v>737</v>
      </c>
      <c r="E49" s="197"/>
      <c r="F49" s="63"/>
      <c r="G49" s="184"/>
      <c r="H49" s="62" t="s">
        <v>14</v>
      </c>
      <c r="I49" s="63"/>
      <c r="J49" s="197">
        <v>661.5</v>
      </c>
      <c r="K49" s="197"/>
      <c r="L49" s="63"/>
      <c r="M49" s="184"/>
      <c r="N49" s="62" t="s">
        <v>14</v>
      </c>
      <c r="O49" s="63"/>
      <c r="P49" s="197">
        <v>618</v>
      </c>
      <c r="Q49" s="197"/>
      <c r="R49" s="63"/>
      <c r="S49" s="184"/>
      <c r="T49" s="62" t="s">
        <v>14</v>
      </c>
      <c r="U49" s="63"/>
      <c r="V49" s="197">
        <v>747</v>
      </c>
      <c r="W49" s="197"/>
      <c r="X49" s="63"/>
      <c r="Y49" s="184"/>
      <c r="Z49" s="62" t="s">
        <v>14</v>
      </c>
      <c r="AA49" s="63"/>
      <c r="AB49" s="197">
        <v>645</v>
      </c>
      <c r="AC49" s="197"/>
      <c r="AD49" s="63"/>
      <c r="AE49" s="184"/>
      <c r="AF49" s="62"/>
      <c r="AG49" s="63"/>
      <c r="AH49" s="191"/>
      <c r="AI49" s="191"/>
      <c r="AK49" s="229"/>
      <c r="AL49" s="229"/>
      <c r="AM49" s="229"/>
      <c r="AN49" s="229"/>
    </row>
    <row r="50" spans="1:40" ht="22.5" customHeight="1">
      <c r="A50" s="45"/>
      <c r="B50" s="195" t="s">
        <v>23</v>
      </c>
      <c r="C50" s="195"/>
      <c r="D50" s="195"/>
      <c r="E50" s="195"/>
      <c r="F50" s="45"/>
      <c r="G50" s="45"/>
      <c r="H50" s="64"/>
      <c r="I50" s="45"/>
      <c r="J50" s="196"/>
      <c r="K50" s="196"/>
      <c r="L50" s="196"/>
      <c r="M50" s="196"/>
      <c r="N50" s="196"/>
      <c r="O50" s="45"/>
      <c r="P50" s="196"/>
      <c r="Q50" s="196"/>
      <c r="R50" s="196"/>
      <c r="S50" s="196"/>
      <c r="T50" s="196"/>
      <c r="U50" s="45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65"/>
      <c r="AK50" s="229"/>
      <c r="AL50" s="229"/>
      <c r="AM50" s="229"/>
      <c r="AN50" s="229"/>
    </row>
    <row r="51" spans="37:40" ht="22.5" customHeight="1">
      <c r="AK51" s="229"/>
      <c r="AL51" s="229"/>
      <c r="AM51" s="229"/>
      <c r="AN51" s="229"/>
    </row>
    <row r="52" spans="31:40" ht="22.5" customHeight="1">
      <c r="AE52" s="2"/>
      <c r="AF52" s="2"/>
      <c r="AG52" s="113"/>
      <c r="AH52" s="113"/>
      <c r="AK52" s="229"/>
      <c r="AL52" s="229"/>
      <c r="AM52" s="229"/>
      <c r="AN52" s="229"/>
    </row>
    <row r="53" spans="31:40" ht="22.5" customHeight="1">
      <c r="AE53" s="2"/>
      <c r="AF53" s="2"/>
      <c r="AG53" s="113"/>
      <c r="AH53" s="113"/>
      <c r="AK53" s="229"/>
      <c r="AL53" s="229"/>
      <c r="AM53" s="229"/>
      <c r="AN53" s="229"/>
    </row>
    <row r="54" spans="31:40" ht="22.5" customHeight="1">
      <c r="AE54" s="2"/>
      <c r="AF54" s="2"/>
      <c r="AG54" s="113"/>
      <c r="AH54" s="113"/>
      <c r="AK54" s="229"/>
      <c r="AL54" s="229"/>
      <c r="AM54" s="229"/>
      <c r="AN54" s="229"/>
    </row>
    <row r="55" spans="31:40" ht="22.5" customHeight="1">
      <c r="AE55" s="2"/>
      <c r="AF55" s="2"/>
      <c r="AG55" s="113"/>
      <c r="AH55" s="113"/>
      <c r="AK55" s="229"/>
      <c r="AL55" s="229"/>
      <c r="AM55" s="229"/>
      <c r="AN55" s="229"/>
    </row>
    <row r="56" spans="31:40" ht="22.5" customHeight="1">
      <c r="AE56" s="2"/>
      <c r="AF56" s="2"/>
      <c r="AG56" s="113"/>
      <c r="AH56" s="113"/>
      <c r="AK56" s="229"/>
      <c r="AL56" s="229"/>
      <c r="AM56" s="229"/>
      <c r="AN56" s="229"/>
    </row>
    <row r="57" spans="31:40" ht="22.5" customHeight="1">
      <c r="AE57" s="2"/>
      <c r="AF57" s="2"/>
      <c r="AG57" s="113"/>
      <c r="AH57" s="113"/>
      <c r="AK57" s="229"/>
      <c r="AL57" s="229"/>
      <c r="AM57" s="229"/>
      <c r="AN57" s="229"/>
    </row>
  </sheetData>
  <mergeCells count="120">
    <mergeCell ref="A1:AI1"/>
    <mergeCell ref="A2:AI2"/>
    <mergeCell ref="A3:AD3"/>
    <mergeCell ref="A4:A6"/>
    <mergeCell ref="B4:E4"/>
    <mergeCell ref="F4:F6"/>
    <mergeCell ref="G4:G6"/>
    <mergeCell ref="H4:K4"/>
    <mergeCell ref="L4:L6"/>
    <mergeCell ref="M4:M6"/>
    <mergeCell ref="N4:Q4"/>
    <mergeCell ref="R4:R6"/>
    <mergeCell ref="S4:S6"/>
    <mergeCell ref="T4:W4"/>
    <mergeCell ref="X4:X6"/>
    <mergeCell ref="Y4:Y6"/>
    <mergeCell ref="Z4:AC4"/>
    <mergeCell ref="AD4:AD6"/>
    <mergeCell ref="AI4:AI6"/>
    <mergeCell ref="AK4:AK57"/>
    <mergeCell ref="AL4:AL57"/>
    <mergeCell ref="AM4:AM57"/>
    <mergeCell ref="AA50:AI50"/>
    <mergeCell ref="AB41:AC41"/>
    <mergeCell ref="AB48:AC48"/>
    <mergeCell ref="AB49:AC49"/>
    <mergeCell ref="AB46:AC46"/>
    <mergeCell ref="AE4:AE6"/>
    <mergeCell ref="AN4:AN57"/>
    <mergeCell ref="D5:E5"/>
    <mergeCell ref="J5:K5"/>
    <mergeCell ref="P5:Q5"/>
    <mergeCell ref="V5:W5"/>
    <mergeCell ref="AB5:AC5"/>
    <mergeCell ref="Y7:Y16"/>
    <mergeCell ref="Y17:Y24"/>
    <mergeCell ref="Y25:Y30"/>
    <mergeCell ref="Y31:Y38"/>
    <mergeCell ref="A7:A16"/>
    <mergeCell ref="G7:G16"/>
    <mergeCell ref="M7:M16"/>
    <mergeCell ref="S7:S16"/>
    <mergeCell ref="N13:P13"/>
    <mergeCell ref="A17:A24"/>
    <mergeCell ref="G17:G24"/>
    <mergeCell ref="M17:M24"/>
    <mergeCell ref="S17:S24"/>
    <mergeCell ref="A25:A30"/>
    <mergeCell ref="G25:G30"/>
    <mergeCell ref="M25:M30"/>
    <mergeCell ref="S25:S30"/>
    <mergeCell ref="A31:A38"/>
    <mergeCell ref="G31:G38"/>
    <mergeCell ref="M31:M38"/>
    <mergeCell ref="S31:S38"/>
    <mergeCell ref="A39:A41"/>
    <mergeCell ref="G39:G41"/>
    <mergeCell ref="M39:M41"/>
    <mergeCell ref="S39:S41"/>
    <mergeCell ref="Y39:Y41"/>
    <mergeCell ref="D41:E41"/>
    <mergeCell ref="J41:K41"/>
    <mergeCell ref="P41:Q41"/>
    <mergeCell ref="V41:W41"/>
    <mergeCell ref="P43:Q43"/>
    <mergeCell ref="S43:T43"/>
    <mergeCell ref="V43:W43"/>
    <mergeCell ref="A43:B43"/>
    <mergeCell ref="D43:E43"/>
    <mergeCell ref="G43:H43"/>
    <mergeCell ref="J43:K43"/>
    <mergeCell ref="A44:A49"/>
    <mergeCell ref="D44:E44"/>
    <mergeCell ref="G44:G49"/>
    <mergeCell ref="J44:K44"/>
    <mergeCell ref="D47:E47"/>
    <mergeCell ref="J47:K47"/>
    <mergeCell ref="J45:K45"/>
    <mergeCell ref="D49:E49"/>
    <mergeCell ref="J49:K49"/>
    <mergeCell ref="Y43:Z43"/>
    <mergeCell ref="AB43:AC43"/>
    <mergeCell ref="M44:M49"/>
    <mergeCell ref="P44:Q44"/>
    <mergeCell ref="S44:S49"/>
    <mergeCell ref="V44:W44"/>
    <mergeCell ref="M43:N43"/>
    <mergeCell ref="P45:Q45"/>
    <mergeCell ref="V45:W45"/>
    <mergeCell ref="AB45:AC45"/>
    <mergeCell ref="P47:Q47"/>
    <mergeCell ref="V47:W47"/>
    <mergeCell ref="AB47:AC47"/>
    <mergeCell ref="D46:E46"/>
    <mergeCell ref="J46:K46"/>
    <mergeCell ref="P46:Q46"/>
    <mergeCell ref="V46:W46"/>
    <mergeCell ref="Y44:Y49"/>
    <mergeCell ref="AB44:AC44"/>
    <mergeCell ref="D45:E45"/>
    <mergeCell ref="P49:Q49"/>
    <mergeCell ref="V49:W49"/>
    <mergeCell ref="D48:E48"/>
    <mergeCell ref="J48:K48"/>
    <mergeCell ref="P48:Q48"/>
    <mergeCell ref="V48:W48"/>
    <mergeCell ref="B50:E50"/>
    <mergeCell ref="J50:N50"/>
    <mergeCell ref="P50:T50"/>
    <mergeCell ref="V50:Z50"/>
    <mergeCell ref="AE43:AF43"/>
    <mergeCell ref="AE44:AE49"/>
    <mergeCell ref="AF4:AH4"/>
    <mergeCell ref="AH44:AI44"/>
    <mergeCell ref="AH45:AI45"/>
    <mergeCell ref="AH46:AI46"/>
    <mergeCell ref="AH47:AI47"/>
    <mergeCell ref="AH48:AI48"/>
    <mergeCell ref="AH49:AI49"/>
    <mergeCell ref="AE7:AE41"/>
  </mergeCells>
  <printOptions horizontalCentered="1"/>
  <pageMargins left="0.17" right="0.17" top="0.5118110236220472" bottom="0.1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9" sqref="G19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2011-02-18T01:51:04Z</cp:lastPrinted>
  <dcterms:created xsi:type="dcterms:W3CDTF">1997-01-14T01:50:29Z</dcterms:created>
  <dcterms:modified xsi:type="dcterms:W3CDTF">2011-03-01T01:34:39Z</dcterms:modified>
  <cp:category/>
  <cp:version/>
  <cp:contentType/>
  <cp:contentStatus/>
</cp:coreProperties>
</file>