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20" windowHeight="84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<sst xmlns="http://schemas.openxmlformats.org/spreadsheetml/2006/main" count="37" uniqueCount="34">
  <si>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</si>
  <si>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上月結存</t>
  </si>
  <si>
    <t>主  食</t>
  </si>
  <si>
    <t>收     入     部     分</t>
  </si>
  <si>
    <t>支    出    部    分</t>
  </si>
  <si>
    <t>項    目</t>
  </si>
  <si>
    <t>本月午餐費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</si>
  <si>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</si>
  <si>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</si>
  <si>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</si>
  <si>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</si>
  <si>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</si>
  <si>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</si>
  <si>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</si>
  <si>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</si>
  <si>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</si>
  <si>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</si>
  <si>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</si>
  <si>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</si>
  <si>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</si>
  <si>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</si>
  <si>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金  額</t>
  </si>
  <si>
    <t>項   目</t>
  </si>
  <si>
    <t>百分比</t>
  </si>
  <si>
    <t>烹調人員工作補貼費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</si>
  <si>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</si>
  <si>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</si>
  <si>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</si>
  <si>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</si>
  <si>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103年05月份學校午餐費收支結算表</t>
  </si>
  <si>
    <t>說             明</t>
  </si>
  <si>
    <t>金   額</t>
  </si>
  <si>
    <t xml:space="preserve">一、本月每人收午餐費650 元
二、應收午餐費
      學  生 321人
      教職員 31  人
      工  友 1 人
      合  計353人 共229450元
     三、免收減收午餐費
       （1）全免及減收學生午餐費
             計 58  人37700 元
       （2）全免工友午餐費
             計  0 人 0  元
         共計   0  人  0  元
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</si>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</sst>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33" applyNumberFormat="1" applyFont="1" applyBorder="1" applyAlignment="1">
      <alignment horizontal="center" vertical="center"/>
    </xf>
    <xf numFmtId="176" fontId="3" fillId="0" borderId="10" xfId="33" applyNumberFormat="1" applyFont="1" applyBorder="1" applyAlignment="1">
      <alignment vertical="center"/>
    </xf>
    <xf numFmtId="10" fontId="3" fillId="0" borderId="10" xfId="38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38" applyFont="1" applyBorder="1" applyAlignment="1">
      <alignment vertical="center"/>
    </xf>
    <xf numFmtId="176" fontId="3" fillId="0" borderId="0" xfId="33" applyNumberFormat="1" applyFont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8330;&#21475;&#22283;&#23567;102&#23416;&#24180;&#24230;&#23416;&#26657;&#21320;&#39184;&#36027;&#26126;&#32048;&#20998;&#39006;&#24115;&#21450;&#32080;&#316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8330;&#21475;&#22283;&#23567;102&#23416;&#24180;&#24230;&#23416;&#26657;&#21320;&#39184;&#36027;&#26126;&#32048;&#20998;&#39006;&#24115;&#21450;&#32080;&#31639;&#34920;-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1">
        <row r="1">
          <cell r="A1" t="str">
            <v>   嘉義縣溪口鄉溪口國民小學</v>
          </cell>
        </row>
      </sheetData>
      <sheetData sheetId="22">
        <row r="4">
          <cell r="P4">
            <v>632495</v>
          </cell>
        </row>
        <row r="48">
          <cell r="G48">
            <v>18421</v>
          </cell>
          <cell r="H48">
            <v>150705</v>
          </cell>
          <cell r="I48">
            <v>6000</v>
          </cell>
          <cell r="J48">
            <v>2935</v>
          </cell>
          <cell r="K48">
            <v>51222</v>
          </cell>
          <cell r="L48">
            <v>37566</v>
          </cell>
          <cell r="M48">
            <v>0</v>
          </cell>
          <cell r="N48">
            <v>5250</v>
          </cell>
        </row>
        <row r="49">
          <cell r="G49">
            <v>142791</v>
          </cell>
          <cell r="H49">
            <v>1169349</v>
          </cell>
          <cell r="I49">
            <v>36050</v>
          </cell>
          <cell r="J49">
            <v>44840</v>
          </cell>
          <cell r="K49">
            <v>378624</v>
          </cell>
          <cell r="L49">
            <v>221145</v>
          </cell>
          <cell r="M49">
            <v>81800</v>
          </cell>
          <cell r="N49">
            <v>56001</v>
          </cell>
          <cell r="P49">
            <v>381736</v>
          </cell>
        </row>
        <row r="52">
          <cell r="F52">
            <v>21340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C1">
      <selection activeCell="C1" sqref="A1:IV1638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4.50390625" style="10" customWidth="1"/>
    <col min="8" max="8" width="11.875" style="1" customWidth="1"/>
    <col min="9" max="16384" width="8.875" style="1" customWidth="1"/>
  </cols>
  <sheetData>
    <row r="1" spans="1:8" ht="24.75">
      <c r="A1" s="15" t="str">
        <f>'[2]04結算'!A1:C1</f>
        <v>   嘉義縣溪口鄉溪口國民小學</v>
      </c>
      <c r="B1" s="15"/>
      <c r="C1" s="15"/>
      <c r="D1" s="16" t="s">
        <v>29</v>
      </c>
      <c r="E1" s="16"/>
      <c r="F1" s="16"/>
      <c r="G1" s="16"/>
      <c r="H1" s="16"/>
    </row>
    <row r="2" spans="1:8" ht="25.5" customHeight="1">
      <c r="A2" s="17" t="s">
        <v>3</v>
      </c>
      <c r="B2" s="17"/>
      <c r="C2" s="17"/>
      <c r="D2" s="17" t="s">
        <v>4</v>
      </c>
      <c r="E2" s="17"/>
      <c r="F2" s="17"/>
      <c r="G2" s="17" t="s">
        <v>0</v>
      </c>
      <c r="H2" s="17"/>
    </row>
    <row r="3" spans="1:8" ht="25.5" customHeight="1">
      <c r="A3" s="2" t="s">
        <v>5</v>
      </c>
      <c r="B3" s="3" t="s">
        <v>21</v>
      </c>
      <c r="C3" s="2" t="s">
        <v>30</v>
      </c>
      <c r="D3" s="2" t="s">
        <v>22</v>
      </c>
      <c r="E3" s="3" t="s">
        <v>31</v>
      </c>
      <c r="F3" s="2" t="s">
        <v>23</v>
      </c>
      <c r="G3" s="3" t="s">
        <v>31</v>
      </c>
      <c r="H3" s="2" t="s">
        <v>23</v>
      </c>
    </row>
    <row r="4" spans="1:8" ht="25.5" customHeight="1">
      <c r="A4" s="2" t="s">
        <v>1</v>
      </c>
      <c r="B4" s="4">
        <f>'[2]05分類帳'!P4</f>
        <v>632495</v>
      </c>
      <c r="C4" s="13" t="s">
        <v>32</v>
      </c>
      <c r="D4" s="2" t="s">
        <v>2</v>
      </c>
      <c r="E4" s="4">
        <f>'[2]05分類帳'!G48</f>
        <v>18421</v>
      </c>
      <c r="F4" s="5">
        <f>E4/E13</f>
        <v>0.06769962403389942</v>
      </c>
      <c r="G4" s="4">
        <f>'[2]05分類帳'!G49</f>
        <v>142791</v>
      </c>
      <c r="H4" s="5">
        <f>G4/G13</f>
        <v>0.06701914953534216</v>
      </c>
    </row>
    <row r="5" spans="1:8" ht="25.5" customHeight="1">
      <c r="A5" s="2" t="s">
        <v>6</v>
      </c>
      <c r="B5" s="4">
        <f>'[2]05分類帳'!F52</f>
        <v>21340</v>
      </c>
      <c r="C5" s="13"/>
      <c r="D5" s="2" t="s">
        <v>33</v>
      </c>
      <c r="E5" s="4">
        <f>'[2]05分類帳'!H48</f>
        <v>150705</v>
      </c>
      <c r="F5" s="5">
        <f>E5/E13</f>
        <v>0.5538609109184525</v>
      </c>
      <c r="G5" s="4">
        <f>'[2]05分類帳'!H49</f>
        <v>1169349</v>
      </c>
      <c r="H5" s="5">
        <f>G5/G13</f>
        <v>0.5488355392847085</v>
      </c>
    </row>
    <row r="6" spans="1:8" ht="29.25" customHeight="1">
      <c r="A6" s="6" t="s">
        <v>7</v>
      </c>
      <c r="B6" s="4">
        <f>'[2]05分類帳'!G52</f>
        <v>0</v>
      </c>
      <c r="C6" s="13"/>
      <c r="D6" s="2" t="s">
        <v>8</v>
      </c>
      <c r="E6" s="4">
        <f>'[2]05分類帳'!I48</f>
        <v>6000</v>
      </c>
      <c r="F6" s="5">
        <f>E6/E13</f>
        <v>0.02205079768760635</v>
      </c>
      <c r="G6" s="4">
        <f>'[2]05分類帳'!I49</f>
        <v>36050</v>
      </c>
      <c r="H6" s="5">
        <f>G6/(G13-G8)</f>
        <v>0.020576765891770207</v>
      </c>
    </row>
    <row r="7" spans="1:8" ht="33" customHeight="1">
      <c r="A7" s="7" t="s">
        <v>9</v>
      </c>
      <c r="B7" s="4">
        <f>'[2]05分類帳'!H52</f>
        <v>0</v>
      </c>
      <c r="C7" s="13"/>
      <c r="D7" s="2" t="s">
        <v>10</v>
      </c>
      <c r="E7" s="4">
        <f>'[2]05分類帳'!J48</f>
        <v>2935</v>
      </c>
      <c r="F7" s="5">
        <f>E7/E13</f>
        <v>0.010786515202187439</v>
      </c>
      <c r="G7" s="4">
        <f>'[2]05分類帳'!J49</f>
        <v>44840</v>
      </c>
      <c r="H7" s="5">
        <f>G7/G13</f>
        <v>0.021045714822115837</v>
      </c>
    </row>
    <row r="8" spans="1:8" ht="32.25" customHeight="1">
      <c r="A8" s="7" t="s">
        <v>11</v>
      </c>
      <c r="B8" s="4">
        <f>'[2]05分類帳'!I52</f>
        <v>0</v>
      </c>
      <c r="C8" s="13"/>
      <c r="D8" s="2" t="s">
        <v>12</v>
      </c>
      <c r="E8" s="4">
        <f>'[2]05分類帳'!K48</f>
        <v>51222</v>
      </c>
      <c r="F8" s="5">
        <f>E8/E13</f>
        <v>0.1882476598590954</v>
      </c>
      <c r="G8" s="4">
        <f>'[2]05分類帳'!K49</f>
        <v>378624</v>
      </c>
      <c r="H8" s="5">
        <f>G8/G13</f>
        <v>0.17770768797521824</v>
      </c>
    </row>
    <row r="9" spans="1:8" ht="33" customHeight="1">
      <c r="A9" s="8" t="s">
        <v>24</v>
      </c>
      <c r="B9" s="4">
        <f>'[2]05分類帳'!J52</f>
        <v>0</v>
      </c>
      <c r="C9" s="13"/>
      <c r="D9" s="2" t="s">
        <v>13</v>
      </c>
      <c r="E9" s="4">
        <f>'[2]05分類帳'!L48</f>
        <v>37566</v>
      </c>
      <c r="F9" s="5">
        <f>E9/E13</f>
        <v>0.13806004432210336</v>
      </c>
      <c r="G9" s="4">
        <f>'[2]05分類帳'!L49</f>
        <v>221145</v>
      </c>
      <c r="H9" s="5">
        <f>G9/G13</f>
        <v>0.10379470571669952</v>
      </c>
    </row>
    <row r="10" spans="1:8" ht="26.25" customHeight="1">
      <c r="A10" s="2" t="s">
        <v>14</v>
      </c>
      <c r="B10" s="4">
        <f>'[2]05分類帳'!K52</f>
        <v>0</v>
      </c>
      <c r="C10" s="13"/>
      <c r="D10" s="2" t="s">
        <v>15</v>
      </c>
      <c r="E10" s="4">
        <f>'[2]05分類帳'!M48</f>
        <v>0</v>
      </c>
      <c r="F10" s="5">
        <f>E10/E13</f>
        <v>0</v>
      </c>
      <c r="G10" s="4">
        <f>'[2]05分類帳'!M49</f>
        <v>81800</v>
      </c>
      <c r="H10" s="5">
        <f>G10/G13</f>
        <v>0.038392940955599364</v>
      </c>
    </row>
    <row r="11" spans="1:8" ht="27.75" customHeight="1">
      <c r="A11" s="8"/>
      <c r="B11" s="4">
        <f>'[2]05分類帳'!L52</f>
        <v>0</v>
      </c>
      <c r="C11" s="11"/>
      <c r="D11" s="2" t="s">
        <v>16</v>
      </c>
      <c r="E11" s="4">
        <f>'[2]05分類帳'!N48</f>
        <v>5250</v>
      </c>
      <c r="F11" s="5">
        <f>E11/E13</f>
        <v>0.019294447976655554</v>
      </c>
      <c r="G11" s="4">
        <f>'[2]05分類帳'!N49</f>
        <v>56001</v>
      </c>
      <c r="H11" s="5">
        <f>G11/G13</f>
        <v>0.026284145311179948</v>
      </c>
    </row>
    <row r="12" spans="1:8" ht="21" customHeight="1">
      <c r="A12" s="2"/>
      <c r="B12" s="4">
        <f>'[2]05分類帳'!M52</f>
        <v>0</v>
      </c>
      <c r="C12" s="12" t="s">
        <v>17</v>
      </c>
      <c r="D12" s="2"/>
      <c r="E12" s="4"/>
      <c r="F12" s="5"/>
      <c r="G12" s="4"/>
      <c r="H12" s="5"/>
    </row>
    <row r="13" spans="1:8" ht="33" customHeight="1">
      <c r="A13" s="2"/>
      <c r="B13" s="4">
        <f>'[2]05分類帳'!N52</f>
        <v>0</v>
      </c>
      <c r="C13" s="18"/>
      <c r="D13" s="2" t="s">
        <v>18</v>
      </c>
      <c r="E13" s="4">
        <f>SUM(E4:E12)</f>
        <v>272099</v>
      </c>
      <c r="F13" s="5">
        <f>(E13-E8)/(E13-E8)</f>
        <v>1</v>
      </c>
      <c r="G13" s="4">
        <f>SUM(G4:G12)</f>
        <v>2130600</v>
      </c>
      <c r="H13" s="5">
        <f>(G13-G8)/(G13-G8)</f>
        <v>1</v>
      </c>
    </row>
    <row r="14" spans="1:8" ht="35.25" customHeight="1">
      <c r="A14" s="2" t="s">
        <v>19</v>
      </c>
      <c r="B14" s="4">
        <f>SUM(B5:B13)</f>
        <v>21340</v>
      </c>
      <c r="C14" s="18"/>
      <c r="D14" s="2" t="s">
        <v>20</v>
      </c>
      <c r="E14" s="4">
        <f>'[2]05分類帳'!P49</f>
        <v>381736</v>
      </c>
      <c r="F14" s="5"/>
      <c r="G14" s="4">
        <f>E14</f>
        <v>381736</v>
      </c>
      <c r="H14" s="5"/>
    </row>
    <row r="15" spans="1:8" ht="35.25" customHeight="1">
      <c r="A15" s="2" t="s">
        <v>25</v>
      </c>
      <c r="B15" s="4">
        <f>B14+B4</f>
        <v>653835</v>
      </c>
      <c r="C15" s="18"/>
      <c r="D15" s="2" t="s">
        <v>25</v>
      </c>
      <c r="E15" s="4">
        <f>E13+E14</f>
        <v>653835</v>
      </c>
      <c r="F15" s="9">
        <f>SUM(F4:F11)</f>
        <v>1</v>
      </c>
      <c r="G15" s="4">
        <f>G13+G14</f>
        <v>2512336</v>
      </c>
      <c r="H15" s="9">
        <f>SUM(H4:H11)</f>
        <v>1.0036566494926338</v>
      </c>
    </row>
    <row r="16" spans="1:8" ht="74.25" customHeight="1">
      <c r="A16" s="2" t="s">
        <v>26</v>
      </c>
      <c r="B16" s="13" t="s">
        <v>27</v>
      </c>
      <c r="C16" s="13"/>
      <c r="D16" s="13"/>
      <c r="E16" s="13"/>
      <c r="F16" s="13"/>
      <c r="G16" s="13"/>
      <c r="H16" s="13"/>
    </row>
    <row r="17" spans="1:8" ht="27" customHeight="1">
      <c r="A17" s="14" t="s">
        <v>28</v>
      </c>
      <c r="B17" s="14"/>
      <c r="C17" s="14"/>
      <c r="D17" s="14"/>
      <c r="E17" s="14"/>
      <c r="F17" s="14"/>
      <c r="G17" s="14"/>
      <c r="H17" s="14"/>
    </row>
  </sheetData>
  <sheetProtection/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CYCuser64</cp:lastModifiedBy>
  <cp:lastPrinted>2014-08-25T01:19:01Z</cp:lastPrinted>
  <dcterms:created xsi:type="dcterms:W3CDTF">2013-11-27T06:23:09Z</dcterms:created>
  <dcterms:modified xsi:type="dcterms:W3CDTF">2014-08-25T02:29:45Z</dcterms:modified>
  <cp:category/>
  <cp:version/>
  <cp:contentType/>
  <cp:contentStatus/>
</cp:coreProperties>
</file>