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4410" windowWidth="10875" windowHeight="4785" activeTab="0"/>
  </bookViews>
  <sheets>
    <sheet name="6.25-6.29好美" sheetId="1" r:id="rId1"/>
  </sheets>
  <definedNames/>
  <calcPr fullCalcOnLoad="1"/>
</workbook>
</file>

<file path=xl/sharedStrings.xml><?xml version="1.0" encoding="utf-8"?>
<sst xmlns="http://schemas.openxmlformats.org/spreadsheetml/2006/main" count="160" uniqueCount="81">
  <si>
    <t>三杯雞丁</t>
  </si>
  <si>
    <t>茄醬甜不辣</t>
  </si>
  <si>
    <t>雞腿丁</t>
  </si>
  <si>
    <t>鮮筍片</t>
  </si>
  <si>
    <t>高麗菜大片</t>
  </si>
  <si>
    <t>洋蔥絲　</t>
  </si>
  <si>
    <t>中排骨</t>
  </si>
  <si>
    <t>薑母片</t>
  </si>
  <si>
    <t>紅蘿蔔絲</t>
  </si>
  <si>
    <t>水果</t>
  </si>
  <si>
    <t>久層塔</t>
  </si>
  <si>
    <t>kg</t>
  </si>
  <si>
    <t>豆芽菜</t>
  </si>
  <si>
    <t>麻婆豆腐</t>
  </si>
  <si>
    <t>蘿蔔蛤子湯</t>
  </si>
  <si>
    <t>盒</t>
  </si>
  <si>
    <t>高麗菜片</t>
  </si>
  <si>
    <t>洋蔥絲</t>
  </si>
  <si>
    <t>包</t>
  </si>
  <si>
    <t>蛤蠣</t>
  </si>
  <si>
    <t>紅k片</t>
  </si>
  <si>
    <t>薑絲</t>
  </si>
  <si>
    <t>香菜</t>
  </si>
  <si>
    <t>把</t>
  </si>
  <si>
    <t>辣豆辦醬自備</t>
  </si>
  <si>
    <t>大骨</t>
  </si>
  <si>
    <t>大黃瓜片</t>
  </si>
  <si>
    <t>肉羹條</t>
  </si>
  <si>
    <t>蛋</t>
  </si>
  <si>
    <t>香酥雞排</t>
  </si>
  <si>
    <t>鮮菇滑絲</t>
  </si>
  <si>
    <t>無骨香雞排</t>
  </si>
  <si>
    <t>金針菇</t>
  </si>
  <si>
    <t>空心菜段</t>
  </si>
  <si>
    <t>鮑魚菇</t>
  </si>
  <si>
    <t>素雞丁</t>
  </si>
  <si>
    <t>胡瓜粗絲</t>
  </si>
  <si>
    <t>馬K中丁</t>
  </si>
  <si>
    <t>紅K中丁</t>
  </si>
  <si>
    <t>洋蔥大丁</t>
  </si>
  <si>
    <t>咖哩粉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</si>
  <si>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</si>
  <si>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</si>
  <si>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</si>
  <si>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</si>
  <si>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</si>
  <si>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</si>
  <si>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</si>
  <si>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</si>
  <si>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</si>
  <si>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鮮炒青菜</t>
  </si>
  <si>
    <t>鮮筍排骨湯</t>
  </si>
  <si>
    <t>甜不辣條</t>
  </si>
  <si>
    <t>大A菜段</t>
  </si>
  <si>
    <t>蒜末共</t>
  </si>
  <si>
    <t>蒜仁</t>
  </si>
  <si>
    <t>蔥</t>
  </si>
  <si>
    <t>番茄醬自備</t>
  </si>
  <si>
    <t>蔥爆肉片</t>
  </si>
  <si>
    <t>小肉片</t>
  </si>
  <si>
    <t>豆腐</t>
  </si>
  <si>
    <t>白蘿蔔大丁</t>
  </si>
  <si>
    <t>絞肉</t>
  </si>
  <si>
    <t>蔥段</t>
  </si>
  <si>
    <t>青蔥花</t>
  </si>
  <si>
    <t>海菜蛋花湯</t>
  </si>
  <si>
    <t>片</t>
  </si>
  <si>
    <t>海帶芽</t>
  </si>
  <si>
    <t>雞蛋</t>
  </si>
  <si>
    <t>蔥珠</t>
  </si>
  <si>
    <t>大白菜段</t>
  </si>
  <si>
    <t>每人平均</t>
  </si>
  <si>
    <t>芹菜</t>
  </si>
  <si>
    <t>畢業典禮</t>
  </si>
  <si>
    <t>嘉全果菜生產合作社</t>
  </si>
  <si>
    <t>午餐秘書：</t>
  </si>
  <si>
    <t>校長：</t>
  </si>
  <si>
    <t>咖哩素雞丁</t>
  </si>
  <si>
    <t>紅絲炒蛋</t>
  </si>
  <si>
    <t>黃瓜羹條湯</t>
  </si>
  <si>
    <r>
      <t>嘉義縣布袋鎮</t>
    </r>
    <r>
      <rPr>
        <u val="double"/>
        <sz val="26"/>
        <rFont val="標楷體"/>
        <family val="4"/>
      </rPr>
      <t xml:space="preserve">     好美       </t>
    </r>
    <r>
      <rPr>
        <sz val="26"/>
        <rFont val="標楷體"/>
        <family val="4"/>
      </rPr>
      <t>國小  100學年第2學期第21週學校午餐菜單設計表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</si>
</sst>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</numFmts>
  <fonts count="24">
    <font>
      <sz val="12"/>
      <name val="新細明體"/>
      <family val="1"/>
    </font>
    <font>
      <u val="single"/>
      <sz val="4.8"/>
      <color indexed="36"/>
      <name val="新細明體"/>
      <family val="1"/>
    </font>
    <font>
      <u val="single"/>
      <sz val="4.8"/>
      <color indexed="12"/>
      <name val="新細明體"/>
      <family val="1"/>
    </font>
    <font>
      <sz val="9"/>
      <name val="新細明體"/>
      <family val="1"/>
    </font>
    <font>
      <u val="double"/>
      <sz val="26"/>
      <name val="標楷體"/>
      <family val="4"/>
    </font>
    <font>
      <sz val="26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24"/>
      <color indexed="10"/>
      <name val="標楷體"/>
      <family val="4"/>
    </font>
    <font>
      <sz val="12"/>
      <color indexed="10"/>
      <name val="新細明體"/>
      <family val="1"/>
    </font>
    <font>
      <sz val="22"/>
      <name val="新細明體"/>
      <family val="1"/>
    </font>
    <font>
      <sz val="22"/>
      <name val="標楷體"/>
      <family val="4"/>
    </font>
    <font>
      <sz val="22"/>
      <color indexed="12"/>
      <name val="標楷體"/>
      <family val="4"/>
    </font>
    <font>
      <sz val="22"/>
      <color indexed="10"/>
      <name val="標楷體"/>
      <family val="4"/>
    </font>
    <font>
      <b/>
      <sz val="22"/>
      <name val="標楷體"/>
      <family val="4"/>
    </font>
    <font>
      <sz val="26"/>
      <name val="新細明體"/>
      <family val="1"/>
    </font>
    <font>
      <sz val="18"/>
      <color indexed="8"/>
      <name val="標楷體"/>
      <family val="4"/>
    </font>
    <font>
      <sz val="18"/>
      <name val="標楷體"/>
      <family val="4"/>
    </font>
    <font>
      <sz val="18"/>
      <color indexed="10"/>
      <name val="標楷體"/>
      <family val="4"/>
    </font>
    <font>
      <sz val="20"/>
      <name val="標楷體"/>
      <family val="4"/>
    </font>
    <font>
      <u val="single"/>
      <sz val="20"/>
      <color indexed="10"/>
      <name val="標楷體"/>
      <family val="4"/>
    </font>
    <font>
      <sz val="20"/>
      <color indexed="8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15" applyAlignment="1">
      <alignment shrinkToFit="1"/>
      <protection/>
    </xf>
    <xf numFmtId="0" fontId="8" fillId="0" borderId="0" xfId="15" applyFont="1" applyBorder="1" applyAlignment="1">
      <alignment horizontal="left" shrinkToFit="1"/>
      <protection/>
    </xf>
    <xf numFmtId="195" fontId="9" fillId="0" borderId="0" xfId="15" applyNumberFormat="1" applyFont="1" applyBorder="1" applyAlignment="1">
      <alignment horizontal="left" shrinkToFit="1"/>
      <protection/>
    </xf>
    <xf numFmtId="0" fontId="9" fillId="0" borderId="0" xfId="15" applyFont="1" applyBorder="1" applyAlignment="1">
      <alignment horizontal="center" shrinkToFit="1"/>
      <protection/>
    </xf>
    <xf numFmtId="0" fontId="6" fillId="0" borderId="0" xfId="15" applyFont="1" applyBorder="1" applyAlignment="1">
      <alignment shrinkToFit="1"/>
      <protection/>
    </xf>
    <xf numFmtId="0" fontId="10" fillId="0" borderId="0" xfId="15" applyFont="1" applyBorder="1" applyAlignment="1">
      <alignment shrinkToFit="1"/>
      <protection/>
    </xf>
    <xf numFmtId="0" fontId="6" fillId="0" borderId="0" xfId="15" applyFont="1" applyAlignment="1">
      <alignment horizontal="center" shrinkToFit="1"/>
      <protection/>
    </xf>
    <xf numFmtId="0" fontId="5" fillId="0" borderId="0" xfId="15" applyFont="1" applyAlignment="1">
      <alignment shrinkToFit="1"/>
      <protection/>
    </xf>
    <xf numFmtId="0" fontId="6" fillId="0" borderId="0" xfId="15" applyFont="1" applyAlignment="1">
      <alignment shrinkToFit="1"/>
      <protection/>
    </xf>
    <xf numFmtId="0" fontId="6" fillId="0" borderId="1" xfId="15" applyFont="1" applyBorder="1" applyAlignment="1">
      <alignment horizontal="center" vertical="center" shrinkToFit="1"/>
      <protection/>
    </xf>
    <xf numFmtId="0" fontId="6" fillId="0" borderId="1" xfId="15" applyFont="1" applyBorder="1" applyAlignment="1">
      <alignment vertical="center" shrinkToFit="1"/>
      <protection/>
    </xf>
    <xf numFmtId="195" fontId="10" fillId="0" borderId="1" xfId="15" applyNumberFormat="1" applyFont="1" applyBorder="1" applyAlignment="1">
      <alignment horizontal="center" vertical="center" shrinkToFit="1"/>
      <protection/>
    </xf>
    <xf numFmtId="0" fontId="10" fillId="0" borderId="1" xfId="15" applyFont="1" applyBorder="1" applyAlignment="1">
      <alignment horizontal="center" vertical="center" shrinkToFit="1"/>
      <protection/>
    </xf>
    <xf numFmtId="0" fontId="6" fillId="0" borderId="2" xfId="15" applyFont="1" applyBorder="1" applyAlignment="1">
      <alignment horizontal="center" vertical="center" shrinkToFit="1"/>
      <protection/>
    </xf>
    <xf numFmtId="0" fontId="6" fillId="0" borderId="3" xfId="15" applyFont="1" applyBorder="1" applyAlignment="1">
      <alignment vertical="center" shrinkToFit="1"/>
      <protection/>
    </xf>
    <xf numFmtId="0" fontId="6" fillId="0" borderId="1" xfId="15" applyFont="1" applyBorder="1" applyAlignment="1">
      <alignment horizontal="center" shrinkToFit="1"/>
      <protection/>
    </xf>
    <xf numFmtId="0" fontId="5" fillId="0" borderId="4" xfId="15" applyFont="1" applyBorder="1" applyAlignment="1">
      <alignment shrinkToFit="1"/>
      <protection/>
    </xf>
    <xf numFmtId="0" fontId="6" fillId="0" borderId="5" xfId="15" applyFont="1" applyBorder="1" applyAlignment="1">
      <alignment horizontal="center" shrinkToFit="1"/>
      <protection/>
    </xf>
    <xf numFmtId="0" fontId="6" fillId="0" borderId="4" xfId="15" applyFont="1" applyBorder="1" applyAlignment="1">
      <alignment horizontal="center" shrinkToFit="1"/>
      <protection/>
    </xf>
    <xf numFmtId="0" fontId="6" fillId="0" borderId="6" xfId="15" applyFont="1" applyBorder="1" applyAlignment="1">
      <alignment horizontal="center" shrinkToFit="1"/>
      <protection/>
    </xf>
    <xf numFmtId="0" fontId="10" fillId="0" borderId="0" xfId="15" applyFont="1" applyBorder="1" applyAlignment="1">
      <alignment horizontal="center" vertical="center" shrinkToFit="1"/>
      <protection/>
    </xf>
    <xf numFmtId="195" fontId="11" fillId="0" borderId="0" xfId="15" applyNumberFormat="1" applyFont="1" applyAlignment="1">
      <alignment shrinkToFit="1"/>
      <protection/>
    </xf>
    <xf numFmtId="0" fontId="13" fillId="0" borderId="6" xfId="15" applyFont="1" applyBorder="1" applyAlignment="1">
      <alignment horizontal="center" shrinkToFit="1"/>
      <protection/>
    </xf>
    <xf numFmtId="0" fontId="13" fillId="0" borderId="0" xfId="15" applyFont="1" applyAlignment="1">
      <alignment shrinkToFit="1"/>
      <protection/>
    </xf>
    <xf numFmtId="0" fontId="12" fillId="0" borderId="0" xfId="15" applyFont="1" applyAlignment="1">
      <alignment shrinkToFit="1"/>
      <protection/>
    </xf>
    <xf numFmtId="0" fontId="13" fillId="0" borderId="7" xfId="15" applyFont="1" applyBorder="1" applyAlignment="1">
      <alignment vertical="center" shrinkToFit="1"/>
      <protection/>
    </xf>
    <xf numFmtId="0" fontId="13" fillId="0" borderId="8" xfId="15" applyFont="1" applyBorder="1" applyAlignment="1">
      <alignment horizontal="center" vertical="center" shrinkToFit="1"/>
      <protection/>
    </xf>
    <xf numFmtId="0" fontId="12" fillId="0" borderId="9" xfId="15" applyFont="1" applyBorder="1" applyAlignment="1">
      <alignment shrinkToFit="1"/>
      <protection/>
    </xf>
    <xf numFmtId="195" fontId="16" fillId="0" borderId="7" xfId="15" applyNumberFormat="1" applyFont="1" applyBorder="1" applyAlignment="1">
      <alignment horizontal="center" vertical="center" shrinkToFit="1"/>
      <protection/>
    </xf>
    <xf numFmtId="195" fontId="15" fillId="0" borderId="0" xfId="15" applyNumberFormat="1" applyFont="1" applyBorder="1" applyAlignment="1">
      <alignment horizontal="center" vertical="center" shrinkToFit="1"/>
      <protection/>
    </xf>
    <xf numFmtId="0" fontId="15" fillId="0" borderId="7" xfId="15" applyFont="1" applyBorder="1" applyAlignment="1">
      <alignment vertical="center" shrinkToFit="1"/>
      <protection/>
    </xf>
    <xf numFmtId="0" fontId="13" fillId="0" borderId="7" xfId="15" applyFont="1" applyBorder="1" applyAlignment="1">
      <alignment horizontal="center" vertical="center" shrinkToFit="1"/>
      <protection/>
    </xf>
    <xf numFmtId="0" fontId="13" fillId="0" borderId="10" xfId="15" applyFont="1" applyBorder="1" applyAlignment="1">
      <alignment horizontal="center" vertical="center" shrinkToFit="1"/>
      <protection/>
    </xf>
    <xf numFmtId="0" fontId="13" fillId="0" borderId="9" xfId="15" applyFont="1" applyBorder="1" applyAlignment="1">
      <alignment vertical="center" shrinkToFit="1"/>
      <protection/>
    </xf>
    <xf numFmtId="0" fontId="13" fillId="0" borderId="5" xfId="15" applyFont="1" applyBorder="1" applyAlignment="1">
      <alignment vertical="center" shrinkToFit="1"/>
      <protection/>
    </xf>
    <xf numFmtId="0" fontId="13" fillId="0" borderId="0" xfId="15" applyFont="1" applyBorder="1" applyAlignment="1">
      <alignment horizontal="center" vertical="center" shrinkToFit="1"/>
      <protection/>
    </xf>
    <xf numFmtId="0" fontId="15" fillId="0" borderId="0" xfId="15" applyFont="1" applyBorder="1" applyAlignment="1">
      <alignment vertical="center" shrinkToFit="1"/>
      <protection/>
    </xf>
    <xf numFmtId="0" fontId="13" fillId="0" borderId="0" xfId="15" applyFont="1" applyBorder="1" applyAlignment="1">
      <alignment vertical="center" shrinkToFit="1"/>
      <protection/>
    </xf>
    <xf numFmtId="0" fontId="15" fillId="2" borderId="7" xfId="15" applyFont="1" applyFill="1" applyBorder="1" applyAlignment="1">
      <alignment horizontal="center" vertical="center" shrinkToFit="1"/>
      <protection/>
    </xf>
    <xf numFmtId="0" fontId="13" fillId="2" borderId="0" xfId="15" applyFont="1" applyFill="1" applyBorder="1" applyAlignment="1">
      <alignment horizontal="center" vertical="center" shrinkToFit="1"/>
      <protection/>
    </xf>
    <xf numFmtId="0" fontId="13" fillId="2" borderId="0" xfId="15" applyFont="1" applyFill="1" applyBorder="1" applyAlignment="1">
      <alignment vertical="center" shrinkToFit="1"/>
      <protection/>
    </xf>
    <xf numFmtId="0" fontId="12" fillId="0" borderId="5" xfId="15" applyFont="1" applyBorder="1" applyAlignment="1">
      <alignment shrinkToFit="1"/>
      <protection/>
    </xf>
    <xf numFmtId="186" fontId="15" fillId="0" borderId="0" xfId="15" applyNumberFormat="1" applyFont="1" applyBorder="1" applyAlignment="1">
      <alignment horizontal="center" vertical="center" shrinkToFit="1"/>
      <protection/>
    </xf>
    <xf numFmtId="0" fontId="15" fillId="0" borderId="0" xfId="15" applyFont="1" applyBorder="1" applyAlignment="1">
      <alignment horizontal="center" vertical="center" shrinkToFit="1"/>
      <protection/>
    </xf>
    <xf numFmtId="195" fontId="15" fillId="2" borderId="0" xfId="15" applyNumberFormat="1" applyFont="1" applyFill="1" applyBorder="1" applyAlignment="1">
      <alignment horizontal="center" vertical="center" shrinkToFit="1"/>
      <protection/>
    </xf>
    <xf numFmtId="0" fontId="15" fillId="2" borderId="0" xfId="15" applyFont="1" applyFill="1" applyBorder="1" applyAlignment="1">
      <alignment horizontal="center" vertical="center" shrinkToFit="1"/>
      <protection/>
    </xf>
    <xf numFmtId="0" fontId="13" fillId="2" borderId="5" xfId="15" applyFont="1" applyFill="1" applyBorder="1" applyAlignment="1">
      <alignment vertical="center" shrinkToFit="1"/>
      <protection/>
    </xf>
    <xf numFmtId="0" fontId="13" fillId="0" borderId="11" xfId="15" applyFont="1" applyBorder="1" applyAlignment="1">
      <alignment vertical="center" shrinkToFit="1"/>
      <protection/>
    </xf>
    <xf numFmtId="0" fontId="13" fillId="0" borderId="12" xfId="15" applyFont="1" applyBorder="1" applyAlignment="1">
      <alignment horizontal="center" vertical="center" shrinkToFit="1"/>
      <protection/>
    </xf>
    <xf numFmtId="0" fontId="13" fillId="0" borderId="12" xfId="15" applyFont="1" applyBorder="1" applyAlignment="1">
      <alignment vertical="center" shrinkToFit="1"/>
      <protection/>
    </xf>
    <xf numFmtId="0" fontId="15" fillId="0" borderId="12" xfId="15" applyFont="1" applyBorder="1" applyAlignment="1">
      <alignment horizontal="right" vertical="center" shrinkToFit="1"/>
      <protection/>
    </xf>
    <xf numFmtId="0" fontId="13" fillId="0" borderId="13" xfId="15" applyFont="1" applyBorder="1" applyAlignment="1">
      <alignment vertical="center" shrinkToFit="1"/>
      <protection/>
    </xf>
    <xf numFmtId="0" fontId="6" fillId="0" borderId="14" xfId="15" applyFont="1" applyBorder="1" applyAlignment="1">
      <alignment horizontal="center" shrinkToFit="1"/>
      <protection/>
    </xf>
    <xf numFmtId="0" fontId="6" fillId="3" borderId="14" xfId="15" applyFont="1" applyFill="1" applyBorder="1" applyAlignment="1">
      <alignment horizontal="center" shrinkToFit="1"/>
      <protection/>
    </xf>
    <xf numFmtId="0" fontId="5" fillId="0" borderId="14" xfId="15" applyFont="1" applyBorder="1" applyAlignment="1">
      <alignment shrinkToFit="1"/>
      <protection/>
    </xf>
    <xf numFmtId="0" fontId="6" fillId="0" borderId="0" xfId="15" applyNumberFormat="1" applyFont="1" applyBorder="1" applyAlignment="1">
      <alignment shrinkToFit="1"/>
      <protection/>
    </xf>
    <xf numFmtId="195" fontId="10" fillId="0" borderId="0" xfId="15" applyNumberFormat="1" applyFont="1" applyBorder="1" applyAlignment="1">
      <alignment shrinkToFit="1"/>
      <protection/>
    </xf>
    <xf numFmtId="0" fontId="6" fillId="0" borderId="0" xfId="15" applyNumberFormat="1" applyFont="1" applyBorder="1" applyAlignment="1">
      <alignment horizontal="center" shrinkToFit="1"/>
      <protection/>
    </xf>
    <xf numFmtId="184" fontId="6" fillId="3" borderId="0" xfId="15" applyNumberFormat="1" applyFont="1" applyFill="1" applyBorder="1" applyAlignment="1">
      <alignment horizontal="center" shrinkToFit="1"/>
      <protection/>
    </xf>
    <xf numFmtId="0" fontId="5" fillId="0" borderId="0" xfId="15" applyNumberFormat="1" applyFont="1" applyAlignment="1">
      <alignment shrinkToFit="1"/>
      <protection/>
    </xf>
    <xf numFmtId="0" fontId="6" fillId="0" borderId="0" xfId="15" applyNumberFormat="1" applyFont="1" applyAlignment="1">
      <alignment shrinkToFit="1"/>
      <protection/>
    </xf>
    <xf numFmtId="195" fontId="10" fillId="0" borderId="0" xfId="15" applyNumberFormat="1" applyFont="1" applyAlignment="1">
      <alignment shrinkToFit="1"/>
      <protection/>
    </xf>
    <xf numFmtId="0" fontId="10" fillId="0" borderId="0" xfId="15" applyFont="1" applyAlignment="1">
      <alignment shrinkToFit="1"/>
      <protection/>
    </xf>
    <xf numFmtId="0" fontId="11" fillId="0" borderId="0" xfId="15" applyFont="1" applyAlignment="1">
      <alignment shrinkToFit="1"/>
      <protection/>
    </xf>
    <xf numFmtId="0" fontId="17" fillId="0" borderId="0" xfId="15" applyFont="1" applyAlignment="1">
      <alignment shrinkToFit="1"/>
      <protection/>
    </xf>
    <xf numFmtId="195" fontId="15" fillId="0" borderId="0" xfId="15" applyNumberFormat="1" applyFont="1" applyFill="1" applyBorder="1" applyAlignment="1">
      <alignment horizontal="center" vertical="center" shrinkToFit="1"/>
      <protection/>
    </xf>
    <xf numFmtId="0" fontId="15" fillId="0" borderId="7" xfId="15" applyFont="1" applyFill="1" applyBorder="1" applyAlignment="1">
      <alignment horizontal="center" vertical="center" shrinkToFit="1"/>
      <protection/>
    </xf>
    <xf numFmtId="0" fontId="13" fillId="0" borderId="7" xfId="15" applyFont="1" applyFill="1" applyBorder="1" applyAlignment="1">
      <alignment horizontal="center" vertical="center" shrinkToFit="1"/>
      <protection/>
    </xf>
    <xf numFmtId="0" fontId="19" fillId="0" borderId="0" xfId="15" applyFont="1" applyBorder="1" applyAlignment="1">
      <alignment horizontal="center" shrinkToFit="1"/>
      <protection/>
    </xf>
    <xf numFmtId="0" fontId="19" fillId="0" borderId="0" xfId="15" applyFont="1" applyAlignment="1">
      <alignment shrinkToFit="1"/>
      <protection/>
    </xf>
    <xf numFmtId="195" fontId="20" fillId="0" borderId="0" xfId="15" applyNumberFormat="1" applyFont="1" applyAlignment="1">
      <alignment shrinkToFit="1"/>
      <protection/>
    </xf>
    <xf numFmtId="0" fontId="20" fillId="0" borderId="0" xfId="15" applyFont="1" applyAlignment="1">
      <alignment shrinkToFit="1"/>
      <protection/>
    </xf>
    <xf numFmtId="0" fontId="19" fillId="0" borderId="0" xfId="15" applyFont="1" applyAlignment="1">
      <alignment horizontal="center" shrinkToFit="1"/>
      <protection/>
    </xf>
    <xf numFmtId="179" fontId="21" fillId="0" borderId="5" xfId="15" applyNumberFormat="1" applyFont="1" applyBorder="1" applyAlignment="1">
      <alignment horizontal="center" shrinkToFit="1"/>
      <protection/>
    </xf>
    <xf numFmtId="183" fontId="21" fillId="0" borderId="5" xfId="15" applyNumberFormat="1" applyFont="1" applyBorder="1" applyAlignment="1">
      <alignment horizontal="center" shrinkToFit="1"/>
      <protection/>
    </xf>
    <xf numFmtId="0" fontId="21" fillId="0" borderId="5" xfId="15" applyFont="1" applyBorder="1" applyAlignment="1">
      <alignment horizontal="center" shrinkToFit="1"/>
      <protection/>
    </xf>
    <xf numFmtId="0" fontId="21" fillId="0" borderId="9" xfId="15" applyFont="1" applyBorder="1" applyAlignment="1">
      <alignment horizontal="center" shrinkToFit="1"/>
      <protection/>
    </xf>
    <xf numFmtId="183" fontId="21" fillId="0" borderId="11" xfId="15" applyNumberFormat="1" applyFont="1" applyBorder="1" applyAlignment="1">
      <alignment horizontal="center" shrinkToFit="1"/>
      <protection/>
    </xf>
    <xf numFmtId="0" fontId="21" fillId="0" borderId="15" xfId="15" applyFont="1" applyBorder="1" applyAlignment="1">
      <alignment horizontal="center" shrinkToFit="1"/>
      <protection/>
    </xf>
    <xf numFmtId="179" fontId="21" fillId="0" borderId="15" xfId="15" applyNumberFormat="1" applyFont="1" applyBorder="1" applyAlignment="1">
      <alignment horizontal="center" shrinkToFit="1"/>
      <protection/>
    </xf>
    <xf numFmtId="183" fontId="21" fillId="0" borderId="15" xfId="15" applyNumberFormat="1" applyFont="1" applyBorder="1" applyAlignment="1">
      <alignment horizontal="center" shrinkToFit="1"/>
      <protection/>
    </xf>
    <xf numFmtId="0" fontId="21" fillId="0" borderId="11" xfId="15" applyFont="1" applyBorder="1" applyAlignment="1">
      <alignment horizontal="center" shrinkToFit="1"/>
      <protection/>
    </xf>
    <xf numFmtId="0" fontId="21" fillId="0" borderId="4" xfId="15" applyFont="1" applyBorder="1" applyAlignment="1">
      <alignment horizontal="center" shrinkToFit="1"/>
      <protection/>
    </xf>
    <xf numFmtId="0" fontId="21" fillId="0" borderId="6" xfId="15" applyFont="1" applyBorder="1" applyAlignment="1">
      <alignment horizontal="center" shrinkToFit="1"/>
      <protection/>
    </xf>
    <xf numFmtId="179" fontId="21" fillId="0" borderId="6" xfId="15" applyNumberFormat="1" applyFont="1" applyBorder="1" applyAlignment="1">
      <alignment horizontal="center" shrinkToFit="1"/>
      <protection/>
    </xf>
    <xf numFmtId="183" fontId="21" fillId="0" borderId="6" xfId="15" applyNumberFormat="1" applyFont="1" applyBorder="1" applyAlignment="1">
      <alignment horizontal="center" shrinkToFit="1"/>
      <protection/>
    </xf>
    <xf numFmtId="0" fontId="21" fillId="0" borderId="14" xfId="15" applyFont="1" applyBorder="1" applyAlignment="1">
      <alignment horizontal="center" shrinkToFit="1"/>
      <protection/>
    </xf>
    <xf numFmtId="0" fontId="19" fillId="0" borderId="7" xfId="15" applyFont="1" applyBorder="1" applyAlignment="1">
      <alignment horizontal="center" vertical="center" shrinkToFit="1"/>
      <protection/>
    </xf>
    <xf numFmtId="195" fontId="20" fillId="0" borderId="0" xfId="15" applyNumberFormat="1" applyFont="1" applyBorder="1" applyAlignment="1">
      <alignment horizontal="center" vertical="center" shrinkToFit="1"/>
      <protection/>
    </xf>
    <xf numFmtId="0" fontId="20" fillId="0" borderId="0" xfId="15" applyFont="1" applyBorder="1" applyAlignment="1">
      <alignment horizontal="center" vertical="center" shrinkToFit="1"/>
      <protection/>
    </xf>
    <xf numFmtId="0" fontId="19" fillId="0" borderId="0" xfId="15" applyFont="1" applyBorder="1" applyAlignment="1">
      <alignment horizontal="center" vertical="center" shrinkToFit="1"/>
      <protection/>
    </xf>
    <xf numFmtId="0" fontId="19" fillId="0" borderId="0" xfId="15" applyFont="1" applyBorder="1" applyAlignment="1">
      <alignment vertical="center" shrinkToFit="1"/>
      <protection/>
    </xf>
    <xf numFmtId="0" fontId="19" fillId="0" borderId="5" xfId="15" applyFont="1" applyBorder="1" applyAlignment="1">
      <alignment vertical="center" shrinkToFit="1"/>
      <protection/>
    </xf>
    <xf numFmtId="186" fontId="20" fillId="0" borderId="0" xfId="15" applyNumberFormat="1" applyFont="1" applyBorder="1" applyAlignment="1">
      <alignment horizontal="center" vertical="center" shrinkToFit="1"/>
      <protection/>
    </xf>
    <xf numFmtId="0" fontId="20" fillId="0" borderId="7" xfId="15" applyFont="1" applyBorder="1" applyAlignment="1">
      <alignment vertical="center" shrinkToFit="1"/>
      <protection/>
    </xf>
    <xf numFmtId="0" fontId="19" fillId="0" borderId="8" xfId="15" applyFont="1" applyBorder="1" applyAlignment="1">
      <alignment horizontal="center" vertical="center" shrinkToFit="1"/>
      <protection/>
    </xf>
    <xf numFmtId="0" fontId="19" fillId="0" borderId="9" xfId="15" applyFont="1" applyBorder="1" applyAlignment="1">
      <alignment vertical="center" shrinkToFit="1"/>
      <protection/>
    </xf>
    <xf numFmtId="0" fontId="20" fillId="0" borderId="0" xfId="15" applyFont="1" applyBorder="1" applyAlignment="1">
      <alignment vertical="center" shrinkToFit="1"/>
      <protection/>
    </xf>
    <xf numFmtId="0" fontId="19" fillId="0" borderId="7" xfId="15" applyFont="1" applyBorder="1" applyAlignment="1">
      <alignment vertical="center" shrinkToFit="1"/>
      <protection/>
    </xf>
    <xf numFmtId="0" fontId="19" fillId="0" borderId="11" xfId="15" applyFont="1" applyBorder="1" applyAlignment="1">
      <alignment vertical="center" shrinkToFit="1"/>
      <protection/>
    </xf>
    <xf numFmtId="0" fontId="14" fillId="0" borderId="3" xfId="15" applyFont="1" applyBorder="1" applyAlignment="1">
      <alignment horizontal="center" vertical="center" shrinkToFit="1"/>
      <protection/>
    </xf>
    <xf numFmtId="0" fontId="19" fillId="0" borderId="12" xfId="15" applyFont="1" applyBorder="1" applyAlignment="1">
      <alignment horizontal="center" vertical="center" shrinkToFit="1"/>
      <protection/>
    </xf>
    <xf numFmtId="0" fontId="19" fillId="0" borderId="12" xfId="15" applyFont="1" applyBorder="1" applyAlignment="1">
      <alignment vertical="center" shrinkToFit="1"/>
      <protection/>
    </xf>
    <xf numFmtId="0" fontId="20" fillId="0" borderId="12" xfId="15" applyFont="1" applyBorder="1" applyAlignment="1">
      <alignment horizontal="right" vertical="center" shrinkToFit="1"/>
      <protection/>
    </xf>
    <xf numFmtId="0" fontId="19" fillId="0" borderId="13" xfId="15" applyFont="1" applyBorder="1" applyAlignment="1">
      <alignment vertical="center" shrinkToFit="1"/>
      <protection/>
    </xf>
    <xf numFmtId="195" fontId="20" fillId="0" borderId="7" xfId="15" applyNumberFormat="1" applyFont="1" applyBorder="1" applyAlignment="1">
      <alignment horizontal="center" vertical="center" shrinkToFit="1"/>
      <protection/>
    </xf>
    <xf numFmtId="0" fontId="20" fillId="0" borderId="7" xfId="15" applyFont="1" applyBorder="1" applyAlignment="1">
      <alignment horizontal="center" vertical="center" shrinkToFit="1"/>
      <protection/>
    </xf>
    <xf numFmtId="0" fontId="19" fillId="0" borderId="10" xfId="15" applyFont="1" applyBorder="1" applyAlignment="1">
      <alignment horizontal="center" vertical="center" shrinkToFit="1"/>
      <protection/>
    </xf>
    <xf numFmtId="195" fontId="20" fillId="0" borderId="12" xfId="15" applyNumberFormat="1" applyFont="1" applyBorder="1" applyAlignment="1">
      <alignment horizontal="center" vertical="center" shrinkToFit="1"/>
      <protection/>
    </xf>
    <xf numFmtId="0" fontId="20" fillId="0" borderId="12" xfId="15" applyFont="1" applyBorder="1" applyAlignment="1">
      <alignment horizontal="center" vertical="center" shrinkToFit="1"/>
      <protection/>
    </xf>
    <xf numFmtId="0" fontId="19" fillId="0" borderId="13" xfId="15" applyFont="1" applyBorder="1" applyAlignment="1">
      <alignment horizontal="center" vertical="center" shrinkToFit="1"/>
      <protection/>
    </xf>
    <xf numFmtId="0" fontId="19" fillId="0" borderId="9" xfId="15" applyFont="1" applyBorder="1" applyAlignment="1">
      <alignment shrinkToFit="1"/>
      <protection/>
    </xf>
    <xf numFmtId="0" fontId="19" fillId="0" borderId="5" xfId="15" applyFont="1" applyBorder="1" applyAlignment="1">
      <alignment horizontal="left" vertical="center" shrinkToFit="1"/>
      <protection/>
    </xf>
    <xf numFmtId="0" fontId="19" fillId="0" borderId="5" xfId="15" applyFont="1" applyBorder="1" applyAlignment="1">
      <alignment shrinkToFit="1"/>
      <protection/>
    </xf>
    <xf numFmtId="0" fontId="19" fillId="4" borderId="5" xfId="15" applyFont="1" applyFill="1" applyBorder="1" applyAlignment="1">
      <alignment shrinkToFit="1"/>
      <protection/>
    </xf>
    <xf numFmtId="0" fontId="19" fillId="0" borderId="12" xfId="15" applyFont="1" applyBorder="1" applyAlignment="1">
      <alignment shrinkToFit="1"/>
      <protection/>
    </xf>
    <xf numFmtId="0" fontId="5" fillId="0" borderId="0" xfId="15" applyFont="1" applyAlignment="1">
      <alignment horizontal="center" vertical="top" shrinkToFit="1"/>
      <protection/>
    </xf>
    <xf numFmtId="0" fontId="6" fillId="0" borderId="0" xfId="15" applyFont="1" applyBorder="1" applyAlignment="1">
      <alignment horizontal="center" shrinkToFit="1"/>
      <protection/>
    </xf>
    <xf numFmtId="0" fontId="18" fillId="0" borderId="1" xfId="15" applyFont="1" applyBorder="1" applyAlignment="1">
      <alignment horizontal="center" vertical="center" shrinkToFit="1"/>
      <protection/>
    </xf>
    <xf numFmtId="0" fontId="6" fillId="0" borderId="12" xfId="15" applyFont="1" applyBorder="1" applyAlignment="1">
      <alignment horizontal="center" shrinkToFit="1"/>
      <protection/>
    </xf>
    <xf numFmtId="0" fontId="10" fillId="0" borderId="12" xfId="15" applyFont="1" applyBorder="1" applyAlignment="1">
      <alignment horizontal="center" shrinkToFit="1"/>
      <protection/>
    </xf>
    <xf numFmtId="0" fontId="18" fillId="0" borderId="2" xfId="15" applyFont="1" applyBorder="1" applyAlignment="1">
      <alignment horizontal="center" shrinkToFit="1"/>
      <protection/>
    </xf>
    <xf numFmtId="0" fontId="18" fillId="0" borderId="16" xfId="15" applyFont="1" applyBorder="1" applyAlignment="1">
      <alignment horizontal="center" shrinkToFit="1"/>
      <protection/>
    </xf>
    <xf numFmtId="0" fontId="18" fillId="0" borderId="3" xfId="15" applyFont="1" applyBorder="1" applyAlignment="1">
      <alignment horizontal="center" shrinkToFit="1"/>
      <protection/>
    </xf>
    <xf numFmtId="0" fontId="18" fillId="0" borderId="2" xfId="15" applyFont="1" applyBorder="1" applyAlignment="1">
      <alignment horizontal="center" vertical="center" shrinkToFit="1"/>
      <protection/>
    </xf>
    <xf numFmtId="0" fontId="18" fillId="0" borderId="16" xfId="15" applyFont="1" applyBorder="1" applyAlignment="1">
      <alignment horizontal="center" vertical="center" shrinkToFit="1"/>
      <protection/>
    </xf>
    <xf numFmtId="0" fontId="18" fillId="0" borderId="3" xfId="15" applyFont="1" applyBorder="1" applyAlignment="1">
      <alignment horizontal="center" vertical="center" shrinkToFit="1"/>
      <protection/>
    </xf>
    <xf numFmtId="0" fontId="18" fillId="0" borderId="9" xfId="15" applyFont="1" applyBorder="1" applyAlignment="1">
      <alignment horizontal="center" shrinkToFit="1"/>
      <protection/>
    </xf>
    <xf numFmtId="0" fontId="18" fillId="0" borderId="7" xfId="15" applyFont="1" applyBorder="1" applyAlignment="1">
      <alignment horizontal="center" shrinkToFit="1"/>
      <protection/>
    </xf>
    <xf numFmtId="0" fontId="18" fillId="0" borderId="10" xfId="15" applyFont="1" applyBorder="1" applyAlignment="1">
      <alignment horizontal="center" shrinkToFit="1"/>
      <protection/>
    </xf>
    <xf numFmtId="0" fontId="14" fillId="0" borderId="1" xfId="15" applyFont="1" applyBorder="1" applyAlignment="1">
      <alignment horizontal="center" vertical="center" shrinkToFit="1"/>
      <protection/>
    </xf>
    <xf numFmtId="0" fontId="14" fillId="0" borderId="2" xfId="15" applyFont="1" applyBorder="1" applyAlignment="1">
      <alignment horizontal="center" vertical="center" shrinkToFit="1"/>
      <protection/>
    </xf>
    <xf numFmtId="0" fontId="14" fillId="0" borderId="16" xfId="15" applyFont="1" applyBorder="1" applyAlignment="1">
      <alignment horizontal="center" vertical="center" shrinkToFit="1"/>
      <protection/>
    </xf>
    <xf numFmtId="0" fontId="12" fillId="0" borderId="2" xfId="15" applyFont="1" applyBorder="1" applyAlignment="1">
      <alignment horizontal="center" shrinkToFit="1"/>
      <protection/>
    </xf>
    <xf numFmtId="0" fontId="12" fillId="0" borderId="16" xfId="15" applyFont="1" applyBorder="1" applyAlignment="1">
      <alignment horizontal="center" shrinkToFit="1"/>
      <protection/>
    </xf>
    <xf numFmtId="0" fontId="12" fillId="0" borderId="3" xfId="15" applyFont="1" applyBorder="1" applyAlignment="1">
      <alignment horizontal="center" shrinkToFit="1"/>
      <protection/>
    </xf>
    <xf numFmtId="0" fontId="13" fillId="0" borderId="5" xfId="15" applyFont="1" applyFill="1" applyBorder="1" applyAlignment="1">
      <alignment horizontal="center" vertical="center" shrinkToFit="1"/>
      <protection/>
    </xf>
    <xf numFmtId="0" fontId="13" fillId="0" borderId="0" xfId="15" applyFont="1" applyFill="1" applyBorder="1" applyAlignment="1">
      <alignment horizontal="center" vertical="center" shrinkToFit="1"/>
      <protection/>
    </xf>
    <xf numFmtId="0" fontId="19" fillId="0" borderId="0" xfId="15" applyFont="1" applyAlignment="1">
      <alignment horizontal="left" shrinkToFit="1"/>
      <protection/>
    </xf>
    <xf numFmtId="0" fontId="19" fillId="0" borderId="0" xfId="15" applyFont="1" applyAlignment="1">
      <alignment horizontal="center" shrinkToFit="1"/>
      <protection/>
    </xf>
    <xf numFmtId="0" fontId="18" fillId="0" borderId="14" xfId="15" applyFont="1" applyBorder="1" applyAlignment="1">
      <alignment horizontal="center" vertical="center" shrinkToFit="1"/>
      <protection/>
    </xf>
    <xf numFmtId="195" fontId="22" fillId="0" borderId="0" xfId="15" applyNumberFormat="1" applyFont="1" applyBorder="1" applyAlignment="1">
      <alignment horizontal="left" shrinkToFit="1"/>
      <protection/>
    </xf>
    <xf numFmtId="0" fontId="13" fillId="0" borderId="6" xfId="15" applyFont="1" applyBorder="1" applyAlignment="1">
      <alignment shrinkToFit="1"/>
      <protection/>
    </xf>
    <xf numFmtId="197" fontId="23" fillId="0" borderId="6" xfId="0" applyNumberFormat="1" applyFont="1" applyFill="1" applyBorder="1" applyAlignment="1">
      <alignment horizontal="left" vertical="center" shrinkToFit="1"/>
    </xf>
    <xf numFmtId="198" fontId="23" fillId="0" borderId="6" xfId="0" applyNumberFormat="1" applyFont="1" applyFill="1" applyBorder="1" applyAlignment="1">
      <alignment horizontal="left" vertical="center" shrinkToFit="1"/>
    </xf>
    <xf numFmtId="199" fontId="23" fillId="0" borderId="6" xfId="0" applyNumberFormat="1" applyFont="1" applyFill="1" applyBorder="1" applyAlignment="1">
      <alignment horizontal="left" vertical="center" shrinkToFit="1"/>
    </xf>
    <xf numFmtId="200" fontId="23" fillId="0" borderId="6" xfId="0" applyNumberFormat="1" applyFont="1" applyFill="1" applyBorder="1" applyAlignment="1">
      <alignment horizontal="left" vertical="center" shrinkToFit="1"/>
    </xf>
    <xf numFmtId="0" fontId="21" fillId="0" borderId="6" xfId="15" applyFont="1" applyBorder="1" applyAlignment="1">
      <alignment shrinkToFit="1"/>
      <protection/>
    </xf>
    <xf numFmtId="0" fontId="21" fillId="0" borderId="17" xfId="15" applyFont="1" applyBorder="1" applyAlignment="1">
      <alignment shrinkToFit="1"/>
      <protection/>
    </xf>
    <xf numFmtId="197" fontId="23" fillId="0" borderId="17" xfId="0" applyNumberFormat="1" applyFont="1" applyFill="1" applyBorder="1" applyAlignment="1">
      <alignment horizontal="left" vertical="center" shrinkToFit="1"/>
    </xf>
    <xf numFmtId="198" fontId="23" fillId="0" borderId="17" xfId="0" applyNumberFormat="1" applyFont="1" applyFill="1" applyBorder="1" applyAlignment="1">
      <alignment horizontal="left" vertical="center" shrinkToFit="1"/>
    </xf>
    <xf numFmtId="199" fontId="23" fillId="0" borderId="17" xfId="0" applyNumberFormat="1" applyFont="1" applyFill="1" applyBorder="1" applyAlignment="1">
      <alignment horizontal="left" vertical="center" shrinkToFit="1"/>
    </xf>
    <xf numFmtId="200" fontId="23" fillId="0" borderId="17" xfId="0" applyNumberFormat="1" applyFont="1" applyFill="1" applyBorder="1" applyAlignment="1">
      <alignment horizontal="left" vertical="center" shrinkToFit="1"/>
    </xf>
  </cellXfs>
  <cellStyles count="9">
    <cellStyle name="Normal" xfId="0"/>
    <cellStyle name="一般_菜單格式範本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AF44"/>
  <sheetViews>
    <sheetView tabSelected="1" zoomScale="55" zoomScaleNormal="55" workbookViewId="0" topLeftCell="A1">
      <selection activeCell="A43" sqref="A43:T44"/>
    </sheetView>
  </sheetViews>
  <sheetFormatPr defaultColWidth="9.00390625" defaultRowHeight="16.5"/>
  <cols>
    <col min="1" max="1" width="17.875" style="1" customWidth="1"/>
    <col min="2" max="2" width="28.50390625" style="1" customWidth="1"/>
    <col min="3" max="3" width="10.625" style="1" hidden="1" customWidth="1"/>
    <col min="4" max="4" width="10.625" style="22" customWidth="1"/>
    <col min="5" max="5" width="10.625" style="64" hidden="1" customWidth="1"/>
    <col min="6" max="6" width="9.00390625" style="1" customWidth="1"/>
    <col min="7" max="7" width="0" style="1" hidden="1" customWidth="1"/>
    <col min="8" max="8" width="11.875" style="1" hidden="1" customWidth="1"/>
    <col min="9" max="9" width="27.75390625" style="1" customWidth="1"/>
    <col min="10" max="10" width="8.00390625" style="1" hidden="1" customWidth="1"/>
    <col min="11" max="11" width="10.00390625" style="22" customWidth="1"/>
    <col min="12" max="12" width="0" style="64" hidden="1" customWidth="1"/>
    <col min="13" max="13" width="9.00390625" style="1" customWidth="1"/>
    <col min="14" max="14" width="0" style="1" hidden="1" customWidth="1"/>
    <col min="15" max="15" width="11.875" style="1" hidden="1" customWidth="1"/>
    <col min="16" max="16" width="27.50390625" style="1" customWidth="1"/>
    <col min="17" max="17" width="0" style="1" hidden="1" customWidth="1"/>
    <col min="18" max="18" width="10.375" style="22" customWidth="1"/>
    <col min="19" max="19" width="0" style="64" hidden="1" customWidth="1"/>
    <col min="20" max="20" width="9.00390625" style="1" customWidth="1"/>
    <col min="21" max="21" width="0" style="1" hidden="1" customWidth="1"/>
    <col min="22" max="22" width="10.875" style="1" hidden="1" customWidth="1"/>
    <col min="23" max="23" width="27.625" style="1" customWidth="1"/>
    <col min="24" max="24" width="0" style="1" hidden="1" customWidth="1"/>
    <col min="25" max="25" width="10.125" style="22" customWidth="1"/>
    <col min="26" max="26" width="0" style="64" hidden="1" customWidth="1"/>
    <col min="27" max="27" width="9.00390625" style="1" customWidth="1"/>
    <col min="28" max="28" width="0" style="1" hidden="1" customWidth="1"/>
    <col min="29" max="29" width="15.625" style="1" hidden="1" customWidth="1"/>
    <col min="30" max="30" width="11.50390625" style="1" customWidth="1"/>
    <col min="31" max="31" width="15.25390625" style="65" customWidth="1"/>
    <col min="32" max="16384" width="9.00390625" style="1" customWidth="1"/>
  </cols>
  <sheetData>
    <row r="1" spans="1:32" ht="39" customHeight="1">
      <c r="A1" s="117" t="s">
        <v>80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</row>
    <row r="2" spans="1:32" ht="22.5" customHeight="1">
      <c r="A2" s="118" t="s">
        <v>41</v>
      </c>
      <c r="B2" s="118"/>
      <c r="C2" s="2">
        <v>100</v>
      </c>
      <c r="D2" s="142">
        <v>79</v>
      </c>
      <c r="E2" s="4">
        <f>D2/C2</f>
        <v>0.79</v>
      </c>
      <c r="G2" s="120" t="s">
        <v>42</v>
      </c>
      <c r="H2" s="120"/>
      <c r="I2" s="120"/>
      <c r="J2" s="5">
        <v>5</v>
      </c>
      <c r="K2" s="3"/>
      <c r="L2" s="121" t="s">
        <v>43</v>
      </c>
      <c r="M2" s="121"/>
      <c r="N2" s="121"/>
      <c r="O2" s="5">
        <v>3</v>
      </c>
      <c r="P2" s="5"/>
      <c r="Q2" s="5"/>
      <c r="R2" s="3"/>
      <c r="S2" s="6"/>
      <c r="T2" s="5"/>
      <c r="U2" s="5"/>
      <c r="V2" s="5"/>
      <c r="W2" s="5"/>
      <c r="X2" s="5"/>
      <c r="Y2" s="3"/>
      <c r="Z2" s="6"/>
      <c r="AA2" s="5"/>
      <c r="AB2" s="5"/>
      <c r="AC2" s="5"/>
      <c r="AD2" s="7"/>
      <c r="AE2" s="8"/>
      <c r="AF2" s="9"/>
    </row>
    <row r="3" spans="1:32" ht="22.5" customHeight="1">
      <c r="A3" s="10" t="s">
        <v>44</v>
      </c>
      <c r="B3" s="11" t="s">
        <v>45</v>
      </c>
      <c r="C3" s="10" t="s">
        <v>46</v>
      </c>
      <c r="D3" s="12"/>
      <c r="E3" s="13"/>
      <c r="F3" s="10" t="s">
        <v>47</v>
      </c>
      <c r="G3" s="11" t="s">
        <v>48</v>
      </c>
      <c r="H3" s="10" t="s">
        <v>49</v>
      </c>
      <c r="I3" s="11" t="s">
        <v>45</v>
      </c>
      <c r="J3" s="10" t="s">
        <v>46</v>
      </c>
      <c r="K3" s="12"/>
      <c r="L3" s="13"/>
      <c r="M3" s="10" t="s">
        <v>47</v>
      </c>
      <c r="N3" s="11" t="s">
        <v>48</v>
      </c>
      <c r="O3" s="14" t="s">
        <v>49</v>
      </c>
      <c r="P3" s="11" t="s">
        <v>45</v>
      </c>
      <c r="Q3" s="10" t="s">
        <v>46</v>
      </c>
      <c r="R3" s="12"/>
      <c r="S3" s="13"/>
      <c r="T3" s="10" t="s">
        <v>47</v>
      </c>
      <c r="U3" s="11" t="s">
        <v>48</v>
      </c>
      <c r="V3" s="10" t="s">
        <v>49</v>
      </c>
      <c r="W3" s="15" t="s">
        <v>45</v>
      </c>
      <c r="X3" s="10" t="s">
        <v>46</v>
      </c>
      <c r="Y3" s="12"/>
      <c r="Z3" s="13"/>
      <c r="AA3" s="10" t="s">
        <v>47</v>
      </c>
      <c r="AB3" s="11" t="s">
        <v>48</v>
      </c>
      <c r="AC3" s="14" t="s">
        <v>49</v>
      </c>
      <c r="AD3" s="16"/>
      <c r="AE3" s="17"/>
      <c r="AF3" s="9"/>
    </row>
    <row r="4" spans="1:32" ht="22.5" customHeight="1">
      <c r="A4" s="18"/>
      <c r="B4" s="119" t="s">
        <v>0</v>
      </c>
      <c r="C4" s="119"/>
      <c r="D4" s="119"/>
      <c r="E4" s="119"/>
      <c r="F4" s="119"/>
      <c r="G4" s="119"/>
      <c r="H4" s="119"/>
      <c r="I4" s="122" t="s">
        <v>1</v>
      </c>
      <c r="J4" s="123"/>
      <c r="K4" s="123"/>
      <c r="L4" s="123"/>
      <c r="M4" s="123"/>
      <c r="N4" s="123"/>
      <c r="O4" s="124"/>
      <c r="P4" s="119" t="s">
        <v>50</v>
      </c>
      <c r="Q4" s="119"/>
      <c r="R4" s="119"/>
      <c r="S4" s="119"/>
      <c r="T4" s="119"/>
      <c r="U4" s="119"/>
      <c r="V4" s="119"/>
      <c r="W4" s="119" t="s">
        <v>51</v>
      </c>
      <c r="X4" s="119"/>
      <c r="Y4" s="119"/>
      <c r="Z4" s="119"/>
      <c r="AA4" s="119"/>
      <c r="AB4" s="119"/>
      <c r="AC4" s="119"/>
      <c r="AD4" s="19"/>
      <c r="AE4" s="143"/>
      <c r="AF4" s="9"/>
    </row>
    <row r="5" spans="1:32" ht="22.5" customHeight="1">
      <c r="A5" s="74">
        <v>41085</v>
      </c>
      <c r="B5" s="97" t="s">
        <v>2</v>
      </c>
      <c r="C5" s="88">
        <v>7</v>
      </c>
      <c r="D5" s="89">
        <f>C5*E5</f>
        <v>5.53</v>
      </c>
      <c r="E5" s="107">
        <f>E2</f>
        <v>0.79</v>
      </c>
      <c r="F5" s="108" t="s">
        <v>11</v>
      </c>
      <c r="G5" s="99">
        <v>95</v>
      </c>
      <c r="H5" s="96">
        <f aca="true" t="shared" si="0" ref="H5:H10">D5*G5</f>
        <v>525.35</v>
      </c>
      <c r="I5" s="70" t="s">
        <v>52</v>
      </c>
      <c r="J5" s="91">
        <v>3</v>
      </c>
      <c r="K5" s="89">
        <f>J5*L5</f>
        <v>2.37</v>
      </c>
      <c r="L5" s="98">
        <f>E2</f>
        <v>0.79</v>
      </c>
      <c r="M5" s="91" t="s">
        <v>11</v>
      </c>
      <c r="N5" s="92">
        <v>75</v>
      </c>
      <c r="O5" s="96">
        <f>K5*N5</f>
        <v>177.75</v>
      </c>
      <c r="P5" s="97" t="s">
        <v>53</v>
      </c>
      <c r="Q5" s="91">
        <v>7.5</v>
      </c>
      <c r="R5" s="89">
        <f>Q5*S5</f>
        <v>5.925000000000001</v>
      </c>
      <c r="S5" s="95">
        <f>E2</f>
        <v>0.79</v>
      </c>
      <c r="T5" s="91" t="s">
        <v>11</v>
      </c>
      <c r="U5" s="92">
        <v>30</v>
      </c>
      <c r="V5" s="96">
        <f>R5*U5</f>
        <v>177.75000000000003</v>
      </c>
      <c r="W5" s="113" t="s">
        <v>3</v>
      </c>
      <c r="X5" s="91">
        <v>5</v>
      </c>
      <c r="Y5" s="89">
        <f>X5*Z5</f>
        <v>3.95</v>
      </c>
      <c r="Z5" s="98">
        <f>E2</f>
        <v>0.79</v>
      </c>
      <c r="AA5" s="88" t="s">
        <v>11</v>
      </c>
      <c r="AB5" s="92">
        <v>35</v>
      </c>
      <c r="AC5" s="96">
        <f>AB5*Y5</f>
        <v>138.25</v>
      </c>
      <c r="AD5" s="20"/>
      <c r="AE5" s="144">
        <v>30</v>
      </c>
      <c r="AF5" s="9"/>
    </row>
    <row r="6" spans="1:32" ht="22.5" customHeight="1">
      <c r="A6" s="75">
        <f>A5</f>
        <v>41085</v>
      </c>
      <c r="B6" s="93" t="s">
        <v>4</v>
      </c>
      <c r="C6" s="91">
        <v>3</v>
      </c>
      <c r="D6" s="89">
        <f>C6*E6</f>
        <v>2.37</v>
      </c>
      <c r="E6" s="90">
        <f>E2</f>
        <v>0.79</v>
      </c>
      <c r="F6" s="96" t="s">
        <v>11</v>
      </c>
      <c r="G6" s="92">
        <v>25</v>
      </c>
      <c r="H6" s="96">
        <f t="shared" si="0"/>
        <v>59.25</v>
      </c>
      <c r="I6" s="70" t="s">
        <v>5</v>
      </c>
      <c r="J6" s="91">
        <v>0.5</v>
      </c>
      <c r="K6" s="94">
        <f>J6*L6</f>
        <v>0.395</v>
      </c>
      <c r="L6" s="98">
        <f>E2</f>
        <v>0.79</v>
      </c>
      <c r="M6" s="91" t="s">
        <v>11</v>
      </c>
      <c r="N6" s="92">
        <v>30</v>
      </c>
      <c r="O6" s="96">
        <f>K6*N6</f>
        <v>11.850000000000001</v>
      </c>
      <c r="P6" s="93" t="s">
        <v>54</v>
      </c>
      <c r="Q6" s="91">
        <v>0.5</v>
      </c>
      <c r="R6" s="94">
        <f>Q6*S6</f>
        <v>0.395</v>
      </c>
      <c r="S6" s="98">
        <f>E2</f>
        <v>0.79</v>
      </c>
      <c r="T6" s="91" t="s">
        <v>18</v>
      </c>
      <c r="U6" s="92">
        <v>50</v>
      </c>
      <c r="V6" s="96">
        <f>R6*U6</f>
        <v>19.75</v>
      </c>
      <c r="W6" s="113" t="s">
        <v>6</v>
      </c>
      <c r="X6" s="91">
        <v>1</v>
      </c>
      <c r="Y6" s="89">
        <v>1</v>
      </c>
      <c r="Z6" s="98">
        <f>E2</f>
        <v>0.79</v>
      </c>
      <c r="AA6" s="91" t="s">
        <v>11</v>
      </c>
      <c r="AB6" s="92">
        <v>60</v>
      </c>
      <c r="AC6" s="96">
        <f>AB6*Y6</f>
        <v>60</v>
      </c>
      <c r="AD6" s="20"/>
      <c r="AE6" s="145">
        <v>26</v>
      </c>
      <c r="AF6" s="9"/>
    </row>
    <row r="7" spans="1:32" ht="22.5" customHeight="1">
      <c r="A7" s="75"/>
      <c r="B7" s="93" t="s">
        <v>7</v>
      </c>
      <c r="C7" s="91">
        <v>0.3</v>
      </c>
      <c r="D7" s="94">
        <f>C7*E7</f>
        <v>0.237</v>
      </c>
      <c r="E7" s="90">
        <f>E2</f>
        <v>0.79</v>
      </c>
      <c r="F7" s="96" t="s">
        <v>11</v>
      </c>
      <c r="G7" s="92">
        <v>65</v>
      </c>
      <c r="H7" s="96">
        <f t="shared" si="0"/>
        <v>15.405</v>
      </c>
      <c r="I7" s="70" t="s">
        <v>8</v>
      </c>
      <c r="J7" s="91">
        <v>0.5</v>
      </c>
      <c r="K7" s="94">
        <f>J7*L7</f>
        <v>0.395</v>
      </c>
      <c r="L7" s="98">
        <f>E2</f>
        <v>0.79</v>
      </c>
      <c r="M7" s="91" t="s">
        <v>11</v>
      </c>
      <c r="N7" s="92">
        <v>20</v>
      </c>
      <c r="O7" s="96">
        <f>K7*N7</f>
        <v>7.9</v>
      </c>
      <c r="P7" s="93"/>
      <c r="Q7" s="91"/>
      <c r="R7" s="89"/>
      <c r="S7" s="98"/>
      <c r="T7" s="91"/>
      <c r="U7" s="92"/>
      <c r="V7" s="96">
        <f>R7*U7</f>
        <v>0</v>
      </c>
      <c r="W7" s="113"/>
      <c r="X7" s="91"/>
      <c r="Y7" s="89"/>
      <c r="Z7" s="98"/>
      <c r="AA7" s="91"/>
      <c r="AB7" s="92"/>
      <c r="AC7" s="96"/>
      <c r="AD7" s="20" t="s">
        <v>9</v>
      </c>
      <c r="AE7" s="146">
        <v>92</v>
      </c>
      <c r="AF7" s="9"/>
    </row>
    <row r="8" spans="1:32" ht="22.5" customHeight="1">
      <c r="A8" s="75"/>
      <c r="B8" s="93" t="s">
        <v>10</v>
      </c>
      <c r="C8" s="91">
        <v>0.3</v>
      </c>
      <c r="D8" s="94">
        <f>C8*E8</f>
        <v>0.237</v>
      </c>
      <c r="E8" s="90">
        <f>E2</f>
        <v>0.79</v>
      </c>
      <c r="F8" s="96" t="s">
        <v>11</v>
      </c>
      <c r="G8" s="92">
        <v>50</v>
      </c>
      <c r="H8" s="96">
        <f t="shared" si="0"/>
        <v>11.85</v>
      </c>
      <c r="I8" s="70" t="s">
        <v>12</v>
      </c>
      <c r="J8" s="91">
        <v>4</v>
      </c>
      <c r="K8" s="89">
        <f>J8*L8</f>
        <v>3.16</v>
      </c>
      <c r="L8" s="98">
        <f>E2</f>
        <v>0.79</v>
      </c>
      <c r="M8" s="91" t="s">
        <v>11</v>
      </c>
      <c r="N8" s="92">
        <v>16</v>
      </c>
      <c r="O8" s="96">
        <f>K8*N8</f>
        <v>50.56</v>
      </c>
      <c r="P8" s="93"/>
      <c r="Q8" s="91"/>
      <c r="R8" s="89"/>
      <c r="S8" s="98"/>
      <c r="T8" s="91"/>
      <c r="U8" s="92"/>
      <c r="V8" s="96"/>
      <c r="W8" s="113"/>
      <c r="X8" s="91"/>
      <c r="Y8" s="89"/>
      <c r="Z8" s="98"/>
      <c r="AA8" s="91"/>
      <c r="AB8" s="92"/>
      <c r="AC8" s="96"/>
      <c r="AD8" s="20"/>
      <c r="AE8" s="147">
        <f>AE5*4+AE6*9+AE7*4</f>
        <v>722</v>
      </c>
      <c r="AF8" s="9"/>
    </row>
    <row r="9" spans="1:32" ht="22.5" customHeight="1">
      <c r="A9" s="75"/>
      <c r="B9" s="93" t="s">
        <v>55</v>
      </c>
      <c r="C9" s="91">
        <v>0.5</v>
      </c>
      <c r="D9" s="94">
        <f>C9*E9</f>
        <v>0.395</v>
      </c>
      <c r="E9" s="90">
        <f>E2</f>
        <v>0.79</v>
      </c>
      <c r="F9" s="96" t="s">
        <v>18</v>
      </c>
      <c r="G9" s="92">
        <v>65</v>
      </c>
      <c r="H9" s="96">
        <f t="shared" si="0"/>
        <v>25.675</v>
      </c>
      <c r="I9" s="93" t="s">
        <v>56</v>
      </c>
      <c r="J9" s="91">
        <v>0.2</v>
      </c>
      <c r="K9" s="94">
        <f>J9*L9</f>
        <v>0.15800000000000003</v>
      </c>
      <c r="L9" s="98">
        <f>E2</f>
        <v>0.79</v>
      </c>
      <c r="M9" s="91" t="s">
        <v>11</v>
      </c>
      <c r="N9" s="92">
        <v>17</v>
      </c>
      <c r="O9" s="96">
        <f>K9*N9</f>
        <v>2.6860000000000004</v>
      </c>
      <c r="P9" s="93"/>
      <c r="Q9" s="91"/>
      <c r="R9" s="89"/>
      <c r="S9" s="98"/>
      <c r="T9" s="91"/>
      <c r="U9" s="92"/>
      <c r="V9" s="96"/>
      <c r="W9" s="113"/>
      <c r="X9" s="91"/>
      <c r="Y9" s="94"/>
      <c r="Z9" s="98"/>
      <c r="AA9" s="91"/>
      <c r="AB9" s="92"/>
      <c r="AC9" s="96"/>
      <c r="AD9" s="20"/>
      <c r="AE9" s="148"/>
      <c r="AF9" s="9"/>
    </row>
    <row r="10" spans="1:32" ht="22.5" customHeight="1">
      <c r="A10" s="75"/>
      <c r="B10" s="93"/>
      <c r="C10" s="91"/>
      <c r="D10" s="94"/>
      <c r="E10" s="90"/>
      <c r="F10" s="96"/>
      <c r="G10" s="92"/>
      <c r="H10" s="96">
        <f t="shared" si="0"/>
        <v>0</v>
      </c>
      <c r="I10" s="93" t="s">
        <v>57</v>
      </c>
      <c r="J10" s="91"/>
      <c r="K10" s="89"/>
      <c r="L10" s="98"/>
      <c r="M10" s="91"/>
      <c r="N10" s="92"/>
      <c r="O10" s="96"/>
      <c r="P10" s="93"/>
      <c r="Q10" s="91"/>
      <c r="R10" s="71"/>
      <c r="S10" s="98"/>
      <c r="T10" s="96"/>
      <c r="U10" s="92"/>
      <c r="V10" s="96"/>
      <c r="W10" s="113"/>
      <c r="X10" s="91"/>
      <c r="Y10" s="89"/>
      <c r="Z10" s="98"/>
      <c r="AA10" s="91"/>
      <c r="AB10" s="92"/>
      <c r="AC10" s="96"/>
      <c r="AD10" s="20"/>
      <c r="AE10" s="148"/>
      <c r="AF10" s="9"/>
    </row>
    <row r="11" spans="1:32" ht="22.5" customHeight="1">
      <c r="A11" s="76"/>
      <c r="B11" s="100"/>
      <c r="C11" s="102"/>
      <c r="D11" s="89"/>
      <c r="E11" s="90"/>
      <c r="F11" s="111"/>
      <c r="G11" s="92"/>
      <c r="H11" s="96"/>
      <c r="I11" s="93"/>
      <c r="J11" s="91"/>
      <c r="K11" s="89"/>
      <c r="L11" s="98"/>
      <c r="M11" s="91"/>
      <c r="N11" s="92"/>
      <c r="O11" s="96"/>
      <c r="P11" s="93"/>
      <c r="Q11" s="91"/>
      <c r="R11" s="89"/>
      <c r="S11" s="98"/>
      <c r="T11" s="96"/>
      <c r="U11" s="92"/>
      <c r="V11" s="96"/>
      <c r="W11" s="113"/>
      <c r="X11" s="91"/>
      <c r="Y11" s="89"/>
      <c r="Z11" s="98"/>
      <c r="AA11" s="91"/>
      <c r="AB11" s="92"/>
      <c r="AC11" s="96"/>
      <c r="AD11" s="20"/>
      <c r="AE11" s="148"/>
      <c r="AF11" s="9"/>
    </row>
    <row r="12" spans="1:32" ht="22.5" customHeight="1">
      <c r="A12" s="77"/>
      <c r="B12" s="125" t="s">
        <v>58</v>
      </c>
      <c r="C12" s="126"/>
      <c r="D12" s="126"/>
      <c r="E12" s="126"/>
      <c r="F12" s="126"/>
      <c r="G12" s="126"/>
      <c r="H12" s="127"/>
      <c r="I12" s="128" t="s">
        <v>13</v>
      </c>
      <c r="J12" s="129"/>
      <c r="K12" s="129"/>
      <c r="L12" s="129"/>
      <c r="M12" s="129"/>
      <c r="N12" s="129"/>
      <c r="O12" s="130"/>
      <c r="P12" s="119" t="s">
        <v>50</v>
      </c>
      <c r="Q12" s="119"/>
      <c r="R12" s="119"/>
      <c r="S12" s="119"/>
      <c r="T12" s="119"/>
      <c r="U12" s="119"/>
      <c r="V12" s="119"/>
      <c r="W12" s="119" t="s">
        <v>14</v>
      </c>
      <c r="X12" s="119"/>
      <c r="Y12" s="119"/>
      <c r="Z12" s="119"/>
      <c r="AA12" s="119"/>
      <c r="AB12" s="119"/>
      <c r="AC12" s="119"/>
      <c r="AD12" s="19"/>
      <c r="AE12" s="148"/>
      <c r="AF12" s="9"/>
    </row>
    <row r="13" spans="1:32" ht="22.5" customHeight="1">
      <c r="A13" s="76"/>
      <c r="B13" s="97" t="s">
        <v>59</v>
      </c>
      <c r="C13" s="88">
        <v>7</v>
      </c>
      <c r="D13" s="89">
        <f>C13*E13</f>
        <v>5.53</v>
      </c>
      <c r="E13" s="107">
        <f>E2</f>
        <v>0.79</v>
      </c>
      <c r="F13" s="108" t="s">
        <v>11</v>
      </c>
      <c r="G13" s="92">
        <v>130</v>
      </c>
      <c r="H13" s="96">
        <f aca="true" t="shared" si="1" ref="H13:H18">D13*G13</f>
        <v>718.9</v>
      </c>
      <c r="I13" s="112" t="s">
        <v>60</v>
      </c>
      <c r="J13" s="88">
        <v>2</v>
      </c>
      <c r="K13" s="106">
        <f>J13*L13</f>
        <v>1.58</v>
      </c>
      <c r="L13" s="95">
        <f>E2</f>
        <v>0.79</v>
      </c>
      <c r="M13" s="88" t="s">
        <v>15</v>
      </c>
      <c r="N13" s="99">
        <v>120</v>
      </c>
      <c r="O13" s="96">
        <f>K13*N13</f>
        <v>189.60000000000002</v>
      </c>
      <c r="P13" s="97" t="s">
        <v>16</v>
      </c>
      <c r="Q13" s="88">
        <v>7.5</v>
      </c>
      <c r="R13" s="89">
        <f>Q13*S13</f>
        <v>5.925000000000001</v>
      </c>
      <c r="S13" s="95">
        <f>E2</f>
        <v>0.79</v>
      </c>
      <c r="T13" s="88" t="s">
        <v>11</v>
      </c>
      <c r="U13" s="99">
        <v>30</v>
      </c>
      <c r="V13" s="96">
        <f>R13*U13</f>
        <v>177.75000000000003</v>
      </c>
      <c r="W13" s="93" t="s">
        <v>61</v>
      </c>
      <c r="X13" s="91">
        <v>4</v>
      </c>
      <c r="Y13" s="89">
        <f>X13*Z13</f>
        <v>3.16</v>
      </c>
      <c r="Z13" s="98">
        <f>E2</f>
        <v>0.79</v>
      </c>
      <c r="AA13" s="91" t="s">
        <v>11</v>
      </c>
      <c r="AB13" s="92">
        <v>30</v>
      </c>
      <c r="AC13" s="96">
        <f>AB13*Y13</f>
        <v>94.80000000000001</v>
      </c>
      <c r="AD13" s="20"/>
      <c r="AE13" s="144">
        <v>31</v>
      </c>
      <c r="AF13" s="9"/>
    </row>
    <row r="14" spans="1:32" ht="22.5" customHeight="1">
      <c r="A14" s="74">
        <f>A5+1</f>
        <v>41086</v>
      </c>
      <c r="B14" s="93" t="s">
        <v>17</v>
      </c>
      <c r="C14" s="91">
        <v>2</v>
      </c>
      <c r="D14" s="89">
        <f>C14*E14</f>
        <v>1.58</v>
      </c>
      <c r="E14" s="90">
        <f>E2</f>
        <v>0.79</v>
      </c>
      <c r="F14" s="96" t="s">
        <v>11</v>
      </c>
      <c r="G14" s="92">
        <v>30</v>
      </c>
      <c r="H14" s="96">
        <f t="shared" si="1"/>
        <v>47.400000000000006</v>
      </c>
      <c r="I14" s="114" t="s">
        <v>62</v>
      </c>
      <c r="J14" s="91">
        <v>0.5</v>
      </c>
      <c r="K14" s="94">
        <f>J14*L14</f>
        <v>0.395</v>
      </c>
      <c r="L14" s="98">
        <f>E2</f>
        <v>0.79</v>
      </c>
      <c r="M14" s="91" t="s">
        <v>11</v>
      </c>
      <c r="N14" s="92">
        <v>130</v>
      </c>
      <c r="O14" s="96">
        <f>K14*N14</f>
        <v>51.35</v>
      </c>
      <c r="P14" s="93" t="s">
        <v>54</v>
      </c>
      <c r="Q14" s="91">
        <v>0.5</v>
      </c>
      <c r="R14" s="94">
        <f>Q14*S14</f>
        <v>0.395</v>
      </c>
      <c r="S14" s="98">
        <f>E2</f>
        <v>0.79</v>
      </c>
      <c r="T14" s="91" t="s">
        <v>18</v>
      </c>
      <c r="U14" s="92">
        <v>50</v>
      </c>
      <c r="V14" s="96">
        <f>R14*U14</f>
        <v>19.75</v>
      </c>
      <c r="W14" s="93" t="s">
        <v>19</v>
      </c>
      <c r="X14" s="91">
        <v>1</v>
      </c>
      <c r="Y14" s="89">
        <f>X14*Z14</f>
        <v>0.79</v>
      </c>
      <c r="Z14" s="98">
        <f>E2</f>
        <v>0.79</v>
      </c>
      <c r="AA14" s="91" t="s">
        <v>11</v>
      </c>
      <c r="AB14" s="92">
        <v>55</v>
      </c>
      <c r="AC14" s="96">
        <f>AB14*Y14</f>
        <v>43.45</v>
      </c>
      <c r="AD14" s="20"/>
      <c r="AE14" s="145">
        <v>25</v>
      </c>
      <c r="AF14" s="9"/>
    </row>
    <row r="15" spans="1:32" ht="22.5" customHeight="1">
      <c r="A15" s="75">
        <f>A14</f>
        <v>41086</v>
      </c>
      <c r="B15" s="93" t="s">
        <v>63</v>
      </c>
      <c r="C15" s="91">
        <v>0.2</v>
      </c>
      <c r="D15" s="94">
        <f>C15*E15</f>
        <v>0.15800000000000003</v>
      </c>
      <c r="E15" s="90">
        <f>E2</f>
        <v>0.79</v>
      </c>
      <c r="F15" s="96" t="s">
        <v>11</v>
      </c>
      <c r="G15" s="92">
        <v>40</v>
      </c>
      <c r="H15" s="96">
        <f t="shared" si="1"/>
        <v>6.320000000000001</v>
      </c>
      <c r="I15" s="114" t="s">
        <v>64</v>
      </c>
      <c r="J15" s="91">
        <v>0.2</v>
      </c>
      <c r="K15" s="94">
        <f>J15*L15</f>
        <v>0.15800000000000003</v>
      </c>
      <c r="L15" s="98">
        <f>E2</f>
        <v>0.79</v>
      </c>
      <c r="M15" s="91" t="s">
        <v>11</v>
      </c>
      <c r="N15" s="92">
        <v>40</v>
      </c>
      <c r="O15" s="96">
        <f>K15*N15</f>
        <v>6.320000000000001</v>
      </c>
      <c r="P15" s="93" t="s">
        <v>20</v>
      </c>
      <c r="Q15" s="91">
        <v>0.5</v>
      </c>
      <c r="R15" s="94">
        <f>Q15*S15</f>
        <v>0.395</v>
      </c>
      <c r="S15" s="98">
        <f>E2</f>
        <v>0.79</v>
      </c>
      <c r="T15" s="91" t="s">
        <v>11</v>
      </c>
      <c r="U15" s="92">
        <v>20</v>
      </c>
      <c r="V15" s="96">
        <f>R15*U15</f>
        <v>7.9</v>
      </c>
      <c r="W15" s="93" t="s">
        <v>21</v>
      </c>
      <c r="X15" s="91">
        <v>1</v>
      </c>
      <c r="Y15" s="89">
        <f>X15*Z15</f>
        <v>0.79</v>
      </c>
      <c r="Z15" s="98">
        <f>E2</f>
        <v>0.79</v>
      </c>
      <c r="AA15" s="91" t="s">
        <v>18</v>
      </c>
      <c r="AB15" s="92">
        <v>35</v>
      </c>
      <c r="AC15" s="96">
        <f>AB15*Y15</f>
        <v>27.650000000000002</v>
      </c>
      <c r="AD15" s="20"/>
      <c r="AE15" s="146">
        <v>98</v>
      </c>
      <c r="AF15" s="9"/>
    </row>
    <row r="16" spans="1:32" ht="22.5" customHeight="1">
      <c r="A16" s="75"/>
      <c r="B16" s="93" t="s">
        <v>8</v>
      </c>
      <c r="C16" s="91">
        <v>0.5</v>
      </c>
      <c r="D16" s="94">
        <f>C16*E16</f>
        <v>0.395</v>
      </c>
      <c r="E16" s="90">
        <f>E2</f>
        <v>0.79</v>
      </c>
      <c r="F16" s="96" t="s">
        <v>11</v>
      </c>
      <c r="G16" s="92">
        <v>20</v>
      </c>
      <c r="H16" s="96">
        <f t="shared" si="1"/>
        <v>7.9</v>
      </c>
      <c r="I16" s="114" t="s">
        <v>8</v>
      </c>
      <c r="J16" s="91">
        <v>0.5</v>
      </c>
      <c r="K16" s="94">
        <f>J16*L16</f>
        <v>0.395</v>
      </c>
      <c r="L16" s="98">
        <f>E2</f>
        <v>0.79</v>
      </c>
      <c r="M16" s="91" t="s">
        <v>11</v>
      </c>
      <c r="N16" s="92">
        <v>50</v>
      </c>
      <c r="O16" s="96">
        <f>K16*N16</f>
        <v>19.75</v>
      </c>
      <c r="P16" s="93"/>
      <c r="Q16" s="91"/>
      <c r="R16" s="89"/>
      <c r="S16" s="98"/>
      <c r="T16" s="91"/>
      <c r="U16" s="92"/>
      <c r="V16" s="96"/>
      <c r="W16" s="93" t="s">
        <v>22</v>
      </c>
      <c r="X16" s="91">
        <v>1</v>
      </c>
      <c r="Y16" s="89">
        <f>X16*Z16</f>
        <v>0.79</v>
      </c>
      <c r="Z16" s="98">
        <f>E2</f>
        <v>0.79</v>
      </c>
      <c r="AA16" s="91" t="s">
        <v>23</v>
      </c>
      <c r="AB16" s="92">
        <v>15</v>
      </c>
      <c r="AC16" s="96">
        <f>AB16*Y16</f>
        <v>11.850000000000001</v>
      </c>
      <c r="AD16" s="20"/>
      <c r="AE16" s="147">
        <f>AE13*4+AE14*9+AE15*4</f>
        <v>741</v>
      </c>
      <c r="AF16" s="9"/>
    </row>
    <row r="17" spans="1:32" ht="22.5" customHeight="1">
      <c r="A17" s="75"/>
      <c r="B17" s="93"/>
      <c r="C17" s="91"/>
      <c r="D17" s="89"/>
      <c r="E17" s="90">
        <f>E2</f>
        <v>0.79</v>
      </c>
      <c r="F17" s="96"/>
      <c r="G17" s="92"/>
      <c r="H17" s="96">
        <f t="shared" si="1"/>
        <v>0</v>
      </c>
      <c r="I17" s="115" t="s">
        <v>24</v>
      </c>
      <c r="J17" s="91"/>
      <c r="K17" s="94"/>
      <c r="L17" s="98"/>
      <c r="M17" s="91"/>
      <c r="N17" s="92"/>
      <c r="O17" s="96"/>
      <c r="P17" s="93"/>
      <c r="Q17" s="91"/>
      <c r="R17" s="89"/>
      <c r="S17" s="98"/>
      <c r="T17" s="91"/>
      <c r="U17" s="92"/>
      <c r="V17" s="96"/>
      <c r="W17" s="93" t="s">
        <v>25</v>
      </c>
      <c r="X17" s="91">
        <v>1</v>
      </c>
      <c r="Y17" s="89">
        <f>X17*Z17</f>
        <v>0.79</v>
      </c>
      <c r="Z17" s="98">
        <f>E2</f>
        <v>0.79</v>
      </c>
      <c r="AA17" s="91" t="s">
        <v>11</v>
      </c>
      <c r="AB17" s="92">
        <v>30</v>
      </c>
      <c r="AC17" s="96">
        <f>AB17*Y17</f>
        <v>23.700000000000003</v>
      </c>
      <c r="AD17" s="20"/>
      <c r="AE17" s="148"/>
      <c r="AF17" s="9"/>
    </row>
    <row r="18" spans="1:32" ht="22.5" customHeight="1">
      <c r="A18" s="78"/>
      <c r="B18" s="100"/>
      <c r="C18" s="102"/>
      <c r="D18" s="109"/>
      <c r="E18" s="90">
        <f>E2</f>
        <v>0.79</v>
      </c>
      <c r="F18" s="111"/>
      <c r="G18" s="103"/>
      <c r="H18" s="96">
        <f t="shared" si="1"/>
        <v>0</v>
      </c>
      <c r="I18" s="116"/>
      <c r="J18" s="102"/>
      <c r="K18" s="94"/>
      <c r="L18" s="98"/>
      <c r="M18" s="102"/>
      <c r="N18" s="103"/>
      <c r="O18" s="111"/>
      <c r="P18" s="93"/>
      <c r="Q18" s="91"/>
      <c r="R18" s="89"/>
      <c r="S18" s="98"/>
      <c r="T18" s="96"/>
      <c r="U18" s="92"/>
      <c r="V18" s="96"/>
      <c r="W18" s="100"/>
      <c r="X18" s="102"/>
      <c r="Y18" s="89"/>
      <c r="Z18" s="98"/>
      <c r="AA18" s="102"/>
      <c r="AB18" s="92"/>
      <c r="AC18" s="96"/>
      <c r="AD18" s="20"/>
      <c r="AE18" s="148"/>
      <c r="AF18" s="9"/>
    </row>
    <row r="19" spans="1:32" s="25" customFormat="1" ht="22.5" customHeight="1">
      <c r="A19" s="79"/>
      <c r="B19" s="131"/>
      <c r="C19" s="131"/>
      <c r="D19" s="131"/>
      <c r="E19" s="131"/>
      <c r="F19" s="131"/>
      <c r="G19" s="131"/>
      <c r="H19" s="131"/>
      <c r="I19" s="134"/>
      <c r="J19" s="135"/>
      <c r="K19" s="135"/>
      <c r="L19" s="135"/>
      <c r="M19" s="135"/>
      <c r="N19" s="135"/>
      <c r="O19" s="136"/>
      <c r="P19" s="131"/>
      <c r="Q19" s="131"/>
      <c r="R19" s="131"/>
      <c r="S19" s="131"/>
      <c r="T19" s="131"/>
      <c r="U19" s="131"/>
      <c r="V19" s="131"/>
      <c r="W19" s="132"/>
      <c r="X19" s="133"/>
      <c r="Y19" s="133"/>
      <c r="Z19" s="133"/>
      <c r="AA19" s="133"/>
      <c r="AB19" s="133"/>
      <c r="AC19" s="101"/>
      <c r="AD19" s="23"/>
      <c r="AE19" s="149"/>
      <c r="AF19" s="24"/>
    </row>
    <row r="20" spans="1:32" s="25" customFormat="1" ht="22.5" customHeight="1">
      <c r="A20" s="79"/>
      <c r="B20" s="137"/>
      <c r="C20" s="138"/>
      <c r="D20" s="66"/>
      <c r="E20" s="67"/>
      <c r="F20" s="68"/>
      <c r="G20" s="26"/>
      <c r="H20" s="27"/>
      <c r="I20" s="28"/>
      <c r="J20" s="29"/>
      <c r="K20" s="30"/>
      <c r="L20" s="31"/>
      <c r="M20" s="32"/>
      <c r="N20" s="26"/>
      <c r="O20" s="33"/>
      <c r="P20" s="34"/>
      <c r="Q20" s="32"/>
      <c r="R20" s="30"/>
      <c r="S20" s="31"/>
      <c r="T20" s="32"/>
      <c r="U20" s="26"/>
      <c r="V20" s="27"/>
      <c r="W20" s="35"/>
      <c r="X20" s="36"/>
      <c r="Y20" s="30"/>
      <c r="Z20" s="37"/>
      <c r="AA20" s="36"/>
      <c r="AB20" s="38"/>
      <c r="AC20" s="27"/>
      <c r="AD20" s="23"/>
      <c r="AE20" s="149"/>
      <c r="AF20" s="24"/>
    </row>
    <row r="21" spans="1:32" s="25" customFormat="1" ht="22.5" customHeight="1">
      <c r="A21" s="80">
        <f>A14+1</f>
        <v>41087</v>
      </c>
      <c r="B21" s="35"/>
      <c r="C21" s="36"/>
      <c r="D21" s="30"/>
      <c r="E21" s="39"/>
      <c r="F21" s="40"/>
      <c r="G21" s="41"/>
      <c r="H21" s="27"/>
      <c r="I21" s="42"/>
      <c r="J21" s="36"/>
      <c r="K21" s="30"/>
      <c r="L21" s="37"/>
      <c r="M21" s="36"/>
      <c r="N21" s="38"/>
      <c r="O21" s="27"/>
      <c r="P21" s="35"/>
      <c r="Q21" s="36"/>
      <c r="R21" s="43"/>
      <c r="S21" s="37"/>
      <c r="T21" s="36"/>
      <c r="U21" s="38"/>
      <c r="V21" s="27"/>
      <c r="W21" s="35"/>
      <c r="X21" s="36"/>
      <c r="Y21" s="30"/>
      <c r="Z21" s="37"/>
      <c r="AA21" s="36"/>
      <c r="AB21" s="38"/>
      <c r="AC21" s="27"/>
      <c r="AD21" s="23"/>
      <c r="AE21" s="150"/>
      <c r="AF21" s="24"/>
    </row>
    <row r="22" spans="1:32" s="25" customFormat="1" ht="22.5" customHeight="1">
      <c r="A22" s="81">
        <f>A21</f>
        <v>41087</v>
      </c>
      <c r="B22" s="35" t="s">
        <v>73</v>
      </c>
      <c r="C22" s="36"/>
      <c r="D22" s="30"/>
      <c r="E22" s="44"/>
      <c r="F22" s="36"/>
      <c r="G22" s="38"/>
      <c r="H22" s="27"/>
      <c r="I22" s="42"/>
      <c r="J22" s="36"/>
      <c r="K22" s="30"/>
      <c r="L22" s="37"/>
      <c r="M22" s="36"/>
      <c r="N22" s="38"/>
      <c r="O22" s="27"/>
      <c r="P22" s="35"/>
      <c r="Q22" s="36"/>
      <c r="R22" s="43"/>
      <c r="S22" s="37"/>
      <c r="T22" s="36"/>
      <c r="U22" s="38"/>
      <c r="V22" s="27"/>
      <c r="W22" s="35"/>
      <c r="X22" s="36"/>
      <c r="Y22" s="43"/>
      <c r="Z22" s="37"/>
      <c r="AA22" s="36"/>
      <c r="AB22" s="38"/>
      <c r="AC22" s="27"/>
      <c r="AD22" s="23"/>
      <c r="AE22" s="151"/>
      <c r="AF22" s="24"/>
    </row>
    <row r="23" spans="1:32" s="25" customFormat="1" ht="22.5" customHeight="1">
      <c r="A23" s="81"/>
      <c r="B23" s="35"/>
      <c r="C23" s="36"/>
      <c r="D23" s="30"/>
      <c r="E23" s="44"/>
      <c r="F23" s="36"/>
      <c r="G23" s="38"/>
      <c r="H23" s="36"/>
      <c r="I23" s="42"/>
      <c r="J23" s="36"/>
      <c r="K23" s="30"/>
      <c r="L23" s="37"/>
      <c r="M23" s="36"/>
      <c r="N23" s="38"/>
      <c r="O23" s="27"/>
      <c r="P23" s="35"/>
      <c r="Q23" s="36"/>
      <c r="R23" s="30"/>
      <c r="S23" s="37"/>
      <c r="T23" s="36"/>
      <c r="U23" s="38"/>
      <c r="V23" s="27"/>
      <c r="W23" s="35"/>
      <c r="X23" s="36"/>
      <c r="Y23" s="43"/>
      <c r="Z23" s="37"/>
      <c r="AA23" s="36"/>
      <c r="AB23" s="38"/>
      <c r="AC23" s="27"/>
      <c r="AD23" s="23"/>
      <c r="AE23" s="152"/>
      <c r="AF23" s="24"/>
    </row>
    <row r="24" spans="1:32" s="25" customFormat="1" ht="22.5" customHeight="1">
      <c r="A24" s="81"/>
      <c r="B24" s="35"/>
      <c r="C24" s="36"/>
      <c r="D24" s="30"/>
      <c r="E24" s="44"/>
      <c r="F24" s="36"/>
      <c r="G24" s="38"/>
      <c r="H24" s="36"/>
      <c r="I24" s="35"/>
      <c r="J24" s="40"/>
      <c r="K24" s="45"/>
      <c r="L24" s="46"/>
      <c r="M24" s="36"/>
      <c r="N24" s="38"/>
      <c r="O24" s="40"/>
      <c r="P24" s="35"/>
      <c r="Q24" s="36"/>
      <c r="R24" s="30"/>
      <c r="S24" s="37"/>
      <c r="T24" s="36"/>
      <c r="U24" s="38"/>
      <c r="V24" s="27"/>
      <c r="W24" s="35"/>
      <c r="X24" s="36"/>
      <c r="Y24" s="30"/>
      <c r="Z24" s="37"/>
      <c r="AA24" s="36"/>
      <c r="AB24" s="38"/>
      <c r="AC24" s="27"/>
      <c r="AD24" s="23"/>
      <c r="AE24" s="153"/>
      <c r="AF24" s="24"/>
    </row>
    <row r="25" spans="1:32" s="25" customFormat="1" ht="22.5" customHeight="1">
      <c r="A25" s="81"/>
      <c r="B25" s="47"/>
      <c r="C25" s="40"/>
      <c r="D25" s="45"/>
      <c r="E25" s="46"/>
      <c r="F25" s="40"/>
      <c r="G25" s="41"/>
      <c r="H25" s="40"/>
      <c r="I25" s="42"/>
      <c r="J25" s="36"/>
      <c r="K25" s="30"/>
      <c r="L25" s="37"/>
      <c r="M25" s="36"/>
      <c r="N25" s="38"/>
      <c r="O25" s="27"/>
      <c r="P25" s="35"/>
      <c r="Q25" s="36"/>
      <c r="R25" s="30"/>
      <c r="S25" s="37"/>
      <c r="T25" s="27"/>
      <c r="U25" s="38"/>
      <c r="V25" s="27"/>
      <c r="W25" s="42"/>
      <c r="X25" s="36"/>
      <c r="Y25" s="30"/>
      <c r="Z25" s="37"/>
      <c r="AA25" s="36"/>
      <c r="AB25" s="38"/>
      <c r="AC25" s="27"/>
      <c r="AD25" s="23"/>
      <c r="AE25" s="149"/>
      <c r="AF25" s="24"/>
    </row>
    <row r="26" spans="1:32" s="25" customFormat="1" ht="22.5" customHeight="1">
      <c r="A26" s="81"/>
      <c r="B26" s="48"/>
      <c r="C26" s="40"/>
      <c r="D26" s="45"/>
      <c r="E26" s="46"/>
      <c r="F26" s="36"/>
      <c r="G26" s="38"/>
      <c r="H26" s="40"/>
      <c r="I26" s="42"/>
      <c r="J26" s="49"/>
      <c r="K26" s="30"/>
      <c r="L26" s="37"/>
      <c r="M26" s="50"/>
      <c r="N26" s="50"/>
      <c r="O26" s="27"/>
      <c r="P26" s="48"/>
      <c r="Q26" s="49"/>
      <c r="R26" s="30"/>
      <c r="S26" s="51"/>
      <c r="T26" s="52"/>
      <c r="U26" s="50"/>
      <c r="V26" s="27"/>
      <c r="W26" s="48"/>
      <c r="X26" s="49"/>
      <c r="Y26" s="30"/>
      <c r="Z26" s="37"/>
      <c r="AA26" s="50"/>
      <c r="AB26" s="50"/>
      <c r="AC26" s="27"/>
      <c r="AD26" s="23"/>
      <c r="AE26" s="149"/>
      <c r="AF26" s="24"/>
    </row>
    <row r="27" spans="1:32" ht="22.5" customHeight="1">
      <c r="A27" s="77"/>
      <c r="B27" s="122" t="s">
        <v>29</v>
      </c>
      <c r="C27" s="123"/>
      <c r="D27" s="123"/>
      <c r="E27" s="123"/>
      <c r="F27" s="123"/>
      <c r="G27" s="123"/>
      <c r="H27" s="124"/>
      <c r="I27" s="119" t="s">
        <v>30</v>
      </c>
      <c r="J27" s="119"/>
      <c r="K27" s="119"/>
      <c r="L27" s="119"/>
      <c r="M27" s="119"/>
      <c r="N27" s="119"/>
      <c r="O27" s="119"/>
      <c r="P27" s="125" t="s">
        <v>50</v>
      </c>
      <c r="Q27" s="126"/>
      <c r="R27" s="126"/>
      <c r="S27" s="126"/>
      <c r="T27" s="126"/>
      <c r="U27" s="126"/>
      <c r="V27" s="127"/>
      <c r="W27" s="119" t="s">
        <v>65</v>
      </c>
      <c r="X27" s="119"/>
      <c r="Y27" s="119"/>
      <c r="Z27" s="119"/>
      <c r="AA27" s="119"/>
      <c r="AB27" s="119"/>
      <c r="AC27" s="119"/>
      <c r="AD27" s="19"/>
      <c r="AE27" s="148"/>
      <c r="AF27" s="9"/>
    </row>
    <row r="28" spans="1:32" ht="22.5" customHeight="1">
      <c r="A28" s="76"/>
      <c r="B28" s="112" t="s">
        <v>31</v>
      </c>
      <c r="C28" s="88">
        <v>105</v>
      </c>
      <c r="D28" s="89">
        <v>71</v>
      </c>
      <c r="E28" s="90">
        <f>E2</f>
        <v>0.79</v>
      </c>
      <c r="F28" s="91" t="s">
        <v>66</v>
      </c>
      <c r="G28" s="92">
        <v>7.5</v>
      </c>
      <c r="H28" s="91">
        <f>D28*G28</f>
        <v>532.5</v>
      </c>
      <c r="I28" s="93" t="s">
        <v>32</v>
      </c>
      <c r="J28" s="91">
        <v>0.5</v>
      </c>
      <c r="K28" s="94">
        <f aca="true" t="shared" si="2" ref="K28:K33">J28*L28</f>
        <v>0.395</v>
      </c>
      <c r="L28" s="95">
        <f>E2</f>
        <v>0.79</v>
      </c>
      <c r="M28" s="91" t="s">
        <v>11</v>
      </c>
      <c r="N28" s="92">
        <v>75</v>
      </c>
      <c r="O28" s="96">
        <f aca="true" t="shared" si="3" ref="O28:O33">K28*N28</f>
        <v>29.625</v>
      </c>
      <c r="P28" s="97" t="s">
        <v>33</v>
      </c>
      <c r="Q28" s="88">
        <v>7.5</v>
      </c>
      <c r="R28" s="89">
        <f>Q28*S28</f>
        <v>5.925000000000001</v>
      </c>
      <c r="S28" s="98">
        <f>E2</f>
        <v>0.79</v>
      </c>
      <c r="T28" s="88" t="s">
        <v>11</v>
      </c>
      <c r="U28" s="99">
        <v>30</v>
      </c>
      <c r="V28" s="96">
        <f>R28*U28</f>
        <v>177.75000000000003</v>
      </c>
      <c r="W28" s="93" t="s">
        <v>67</v>
      </c>
      <c r="X28" s="91">
        <v>1</v>
      </c>
      <c r="Y28" s="89">
        <f>X28*Z28</f>
        <v>0.79</v>
      </c>
      <c r="Z28" s="98">
        <f>E2</f>
        <v>0.79</v>
      </c>
      <c r="AA28" s="91" t="s">
        <v>11</v>
      </c>
      <c r="AB28" s="92">
        <v>40</v>
      </c>
      <c r="AC28" s="96">
        <f>AB28*Y28</f>
        <v>31.6</v>
      </c>
      <c r="AD28" s="20"/>
      <c r="AE28" s="148"/>
      <c r="AF28" s="9"/>
    </row>
    <row r="29" spans="1:32" ht="22.5" customHeight="1">
      <c r="A29" s="74">
        <f>A21+1</f>
        <v>41088</v>
      </c>
      <c r="B29" s="93"/>
      <c r="C29" s="91"/>
      <c r="D29" s="89"/>
      <c r="E29" s="90"/>
      <c r="F29" s="91"/>
      <c r="G29" s="92"/>
      <c r="H29" s="91"/>
      <c r="I29" s="93" t="s">
        <v>34</v>
      </c>
      <c r="J29" s="91">
        <v>0.5</v>
      </c>
      <c r="K29" s="94">
        <f t="shared" si="2"/>
        <v>0.395</v>
      </c>
      <c r="L29" s="98">
        <f>E2</f>
        <v>0.79</v>
      </c>
      <c r="M29" s="91" t="s">
        <v>11</v>
      </c>
      <c r="N29" s="92">
        <v>65</v>
      </c>
      <c r="O29" s="96">
        <f t="shared" si="3"/>
        <v>25.675</v>
      </c>
      <c r="P29" s="93" t="s">
        <v>54</v>
      </c>
      <c r="Q29" s="91">
        <v>0.5</v>
      </c>
      <c r="R29" s="94">
        <f>Q29*S29</f>
        <v>0.395</v>
      </c>
      <c r="S29" s="98">
        <f>E2</f>
        <v>0.79</v>
      </c>
      <c r="T29" s="91" t="s">
        <v>18</v>
      </c>
      <c r="U29" s="92">
        <v>50</v>
      </c>
      <c r="V29" s="96">
        <f>R29*U29</f>
        <v>19.75</v>
      </c>
      <c r="W29" s="93" t="s">
        <v>28</v>
      </c>
      <c r="X29" s="91">
        <v>2</v>
      </c>
      <c r="Y29" s="89">
        <f>X29*Z29</f>
        <v>1.58</v>
      </c>
      <c r="Z29" s="98">
        <f>E2</f>
        <v>0.79</v>
      </c>
      <c r="AA29" s="91" t="s">
        <v>11</v>
      </c>
      <c r="AB29" s="92">
        <v>55</v>
      </c>
      <c r="AC29" s="96">
        <f>AB29*Y29</f>
        <v>86.9</v>
      </c>
      <c r="AD29" s="20"/>
      <c r="AE29" s="144">
        <v>27</v>
      </c>
      <c r="AF29" s="9"/>
    </row>
    <row r="30" spans="1:32" ht="22.5" customHeight="1">
      <c r="A30" s="75">
        <f>A29</f>
        <v>41088</v>
      </c>
      <c r="B30" s="93"/>
      <c r="C30" s="91"/>
      <c r="D30" s="89"/>
      <c r="E30" s="90"/>
      <c r="F30" s="91"/>
      <c r="G30" s="92"/>
      <c r="H30" s="91"/>
      <c r="I30" s="93" t="s">
        <v>68</v>
      </c>
      <c r="J30" s="91">
        <v>1</v>
      </c>
      <c r="K30" s="89">
        <f t="shared" si="2"/>
        <v>0.79</v>
      </c>
      <c r="L30" s="98">
        <f>E2</f>
        <v>0.79</v>
      </c>
      <c r="M30" s="91" t="s">
        <v>11</v>
      </c>
      <c r="N30" s="92">
        <v>50</v>
      </c>
      <c r="O30" s="96">
        <f t="shared" si="3"/>
        <v>39.5</v>
      </c>
      <c r="P30" s="93"/>
      <c r="Q30" s="91"/>
      <c r="R30" s="94"/>
      <c r="S30" s="98"/>
      <c r="T30" s="91"/>
      <c r="U30" s="92"/>
      <c r="V30" s="96"/>
      <c r="W30" s="93" t="s">
        <v>69</v>
      </c>
      <c r="X30" s="91">
        <v>0.2</v>
      </c>
      <c r="Y30" s="94">
        <v>0.2</v>
      </c>
      <c r="Z30" s="98">
        <f>E2</f>
        <v>0.79</v>
      </c>
      <c r="AA30" s="91" t="s">
        <v>11</v>
      </c>
      <c r="AB30" s="92">
        <v>40</v>
      </c>
      <c r="AC30" s="96">
        <f>AB30*Y30</f>
        <v>8</v>
      </c>
      <c r="AD30" s="20"/>
      <c r="AE30" s="145">
        <v>26</v>
      </c>
      <c r="AF30" s="9"/>
    </row>
    <row r="31" spans="1:32" ht="22.5" customHeight="1">
      <c r="A31" s="75"/>
      <c r="B31" s="93"/>
      <c r="C31" s="91"/>
      <c r="D31" s="94"/>
      <c r="E31" s="90"/>
      <c r="F31" s="91"/>
      <c r="G31" s="92"/>
      <c r="H31" s="91"/>
      <c r="I31" s="93" t="s">
        <v>63</v>
      </c>
      <c r="J31" s="91">
        <v>0.2</v>
      </c>
      <c r="K31" s="94">
        <v>0.2</v>
      </c>
      <c r="L31" s="98">
        <f>E2</f>
        <v>0.79</v>
      </c>
      <c r="M31" s="91" t="s">
        <v>11</v>
      </c>
      <c r="N31" s="92">
        <v>40</v>
      </c>
      <c r="O31" s="96">
        <f t="shared" si="3"/>
        <v>8</v>
      </c>
      <c r="P31" s="93"/>
      <c r="Q31" s="91"/>
      <c r="R31" s="94"/>
      <c r="S31" s="98"/>
      <c r="T31" s="91"/>
      <c r="U31" s="92"/>
      <c r="V31" s="96"/>
      <c r="W31" s="93" t="s">
        <v>25</v>
      </c>
      <c r="X31" s="91">
        <v>1</v>
      </c>
      <c r="Y31" s="94">
        <v>0.6</v>
      </c>
      <c r="Z31" s="98">
        <f>E2</f>
        <v>0.79</v>
      </c>
      <c r="AA31" s="91" t="s">
        <v>11</v>
      </c>
      <c r="AB31" s="92">
        <v>50</v>
      </c>
      <c r="AC31" s="96">
        <f>AB31*Y31</f>
        <v>30</v>
      </c>
      <c r="AD31" s="20"/>
      <c r="AE31" s="146">
        <v>95</v>
      </c>
      <c r="AF31" s="9"/>
    </row>
    <row r="32" spans="1:32" ht="22.5" customHeight="1">
      <c r="A32" s="75"/>
      <c r="B32" s="93"/>
      <c r="C32" s="91"/>
      <c r="D32" s="94"/>
      <c r="E32" s="90"/>
      <c r="F32" s="91"/>
      <c r="G32" s="92"/>
      <c r="H32" s="91"/>
      <c r="I32" s="93" t="s">
        <v>70</v>
      </c>
      <c r="J32" s="91">
        <v>5</v>
      </c>
      <c r="K32" s="89">
        <f t="shared" si="2"/>
        <v>3.95</v>
      </c>
      <c r="L32" s="98">
        <f>E2</f>
        <v>0.79</v>
      </c>
      <c r="M32" s="91" t="s">
        <v>11</v>
      </c>
      <c r="N32" s="92">
        <v>30</v>
      </c>
      <c r="O32" s="96">
        <f t="shared" si="3"/>
        <v>118.5</v>
      </c>
      <c r="P32" s="93"/>
      <c r="Q32" s="91"/>
      <c r="R32" s="94"/>
      <c r="S32" s="98"/>
      <c r="T32" s="91"/>
      <c r="U32" s="92"/>
      <c r="V32" s="96"/>
      <c r="W32" s="93"/>
      <c r="X32" s="91"/>
      <c r="Y32" s="89"/>
      <c r="Z32" s="98"/>
      <c r="AA32" s="91"/>
      <c r="AB32" s="92"/>
      <c r="AC32" s="96"/>
      <c r="AD32" s="20"/>
      <c r="AE32" s="147">
        <f>AE29*4+AE30*9+AE31*4</f>
        <v>722</v>
      </c>
      <c r="AF32" s="9"/>
    </row>
    <row r="33" spans="1:32" ht="22.5" customHeight="1">
      <c r="A33" s="75"/>
      <c r="B33" s="93"/>
      <c r="C33" s="91"/>
      <c r="D33" s="94"/>
      <c r="E33" s="90"/>
      <c r="F33" s="91"/>
      <c r="G33" s="92"/>
      <c r="H33" s="91"/>
      <c r="I33" s="93" t="s">
        <v>8</v>
      </c>
      <c r="J33" s="91">
        <v>0.5</v>
      </c>
      <c r="K33" s="94">
        <f t="shared" si="2"/>
        <v>0.395</v>
      </c>
      <c r="L33" s="98">
        <f>E2</f>
        <v>0.79</v>
      </c>
      <c r="M33" s="91" t="s">
        <v>11</v>
      </c>
      <c r="N33" s="92">
        <v>20</v>
      </c>
      <c r="O33" s="96">
        <f t="shared" si="3"/>
        <v>7.9</v>
      </c>
      <c r="P33" s="93"/>
      <c r="Q33" s="91"/>
      <c r="R33" s="94"/>
      <c r="S33" s="98"/>
      <c r="T33" s="96"/>
      <c r="U33" s="92"/>
      <c r="V33" s="96"/>
      <c r="W33" s="93"/>
      <c r="X33" s="91"/>
      <c r="Y33" s="89"/>
      <c r="Z33" s="98"/>
      <c r="AA33" s="91"/>
      <c r="AB33" s="92"/>
      <c r="AC33" s="96"/>
      <c r="AD33" s="20"/>
      <c r="AE33" s="148"/>
      <c r="AF33" s="9"/>
    </row>
    <row r="34" spans="1:32" ht="22.5" customHeight="1">
      <c r="A34" s="82"/>
      <c r="B34" s="100"/>
      <c r="C34" s="102"/>
      <c r="D34" s="89"/>
      <c r="E34" s="90"/>
      <c r="F34" s="102"/>
      <c r="G34" s="103"/>
      <c r="H34" s="96"/>
      <c r="I34" s="100"/>
      <c r="J34" s="102"/>
      <c r="K34" s="89"/>
      <c r="L34" s="104"/>
      <c r="M34" s="103"/>
      <c r="N34" s="103"/>
      <c r="O34" s="96"/>
      <c r="P34" s="100"/>
      <c r="Q34" s="102"/>
      <c r="R34" s="89"/>
      <c r="S34" s="104"/>
      <c r="T34" s="105"/>
      <c r="U34" s="103"/>
      <c r="V34" s="96"/>
      <c r="W34" s="103"/>
      <c r="X34" s="102"/>
      <c r="Y34" s="89"/>
      <c r="Z34" s="98"/>
      <c r="AA34" s="103"/>
      <c r="AB34" s="103"/>
      <c r="AC34" s="96"/>
      <c r="AD34" s="53"/>
      <c r="AE34" s="148"/>
      <c r="AF34" s="9"/>
    </row>
    <row r="35" spans="1:32" ht="22.5" customHeight="1">
      <c r="A35" s="83"/>
      <c r="B35" s="119" t="s">
        <v>77</v>
      </c>
      <c r="C35" s="119"/>
      <c r="D35" s="119"/>
      <c r="E35" s="119"/>
      <c r="F35" s="119"/>
      <c r="G35" s="119"/>
      <c r="H35" s="119"/>
      <c r="I35" s="141" t="s">
        <v>78</v>
      </c>
      <c r="J35" s="119"/>
      <c r="K35" s="119"/>
      <c r="L35" s="119"/>
      <c r="M35" s="119"/>
      <c r="N35" s="119"/>
      <c r="O35" s="119"/>
      <c r="P35" s="125" t="s">
        <v>50</v>
      </c>
      <c r="Q35" s="126"/>
      <c r="R35" s="126"/>
      <c r="S35" s="126"/>
      <c r="T35" s="126"/>
      <c r="U35" s="126"/>
      <c r="V35" s="127"/>
      <c r="W35" s="125" t="s">
        <v>79</v>
      </c>
      <c r="X35" s="126"/>
      <c r="Y35" s="126"/>
      <c r="Z35" s="126"/>
      <c r="AA35" s="126"/>
      <c r="AB35" s="126"/>
      <c r="AC35" s="127"/>
      <c r="AD35" s="19"/>
      <c r="AE35" s="148"/>
      <c r="AF35" s="9"/>
    </row>
    <row r="36" spans="1:32" ht="22.5" customHeight="1">
      <c r="A36" s="84"/>
      <c r="B36" s="97" t="s">
        <v>35</v>
      </c>
      <c r="C36" s="88">
        <v>2</v>
      </c>
      <c r="D36" s="106">
        <f>C36*E36</f>
        <v>1.58</v>
      </c>
      <c r="E36" s="107">
        <f>E2</f>
        <v>0.79</v>
      </c>
      <c r="F36" s="88" t="s">
        <v>11</v>
      </c>
      <c r="G36" s="99">
        <v>150</v>
      </c>
      <c r="H36" s="108">
        <f>D36*G36</f>
        <v>237</v>
      </c>
      <c r="I36" s="97" t="s">
        <v>8</v>
      </c>
      <c r="J36" s="88">
        <v>4</v>
      </c>
      <c r="K36" s="106">
        <f>J36*L36</f>
        <v>3.16</v>
      </c>
      <c r="L36" s="107">
        <f>E2</f>
        <v>0.79</v>
      </c>
      <c r="M36" s="88" t="s">
        <v>11</v>
      </c>
      <c r="N36" s="99">
        <v>20</v>
      </c>
      <c r="O36" s="108">
        <f>K36*N36</f>
        <v>63.2</v>
      </c>
      <c r="P36" s="97" t="s">
        <v>36</v>
      </c>
      <c r="Q36" s="88">
        <v>7.5</v>
      </c>
      <c r="R36" s="106">
        <f>Q36*S36</f>
        <v>5.925000000000001</v>
      </c>
      <c r="S36" s="107">
        <f>E2</f>
        <v>0.79</v>
      </c>
      <c r="T36" s="88" t="s">
        <v>11</v>
      </c>
      <c r="U36" s="99">
        <v>25</v>
      </c>
      <c r="V36" s="108">
        <f>R36*U36</f>
        <v>148.12500000000003</v>
      </c>
      <c r="W36" s="93" t="s">
        <v>26</v>
      </c>
      <c r="X36" s="91">
        <v>4</v>
      </c>
      <c r="Y36" s="89">
        <f>X36*Z36</f>
        <v>3.16</v>
      </c>
      <c r="Z36" s="98">
        <f>E18</f>
        <v>0.79</v>
      </c>
      <c r="AA36" s="91" t="s">
        <v>11</v>
      </c>
      <c r="AB36" s="99">
        <v>85</v>
      </c>
      <c r="AC36" s="108">
        <f>AB36*Y36</f>
        <v>268.6</v>
      </c>
      <c r="AD36" s="20"/>
      <c r="AE36" s="144">
        <v>32</v>
      </c>
      <c r="AF36" s="9"/>
    </row>
    <row r="37" spans="1:32" ht="22.5" customHeight="1">
      <c r="A37" s="85">
        <f>A29+1</f>
        <v>41089</v>
      </c>
      <c r="B37" s="93" t="s">
        <v>37</v>
      </c>
      <c r="C37" s="91">
        <v>4</v>
      </c>
      <c r="D37" s="89">
        <f>C37*E37</f>
        <v>3.16</v>
      </c>
      <c r="E37" s="90">
        <f>E2</f>
        <v>0.79</v>
      </c>
      <c r="F37" s="91" t="s">
        <v>11</v>
      </c>
      <c r="G37" s="92">
        <v>30</v>
      </c>
      <c r="H37" s="96">
        <f>D37*G37</f>
        <v>94.80000000000001</v>
      </c>
      <c r="I37" s="93" t="s">
        <v>68</v>
      </c>
      <c r="J37" s="91">
        <v>4</v>
      </c>
      <c r="K37" s="89">
        <f>J37*L37</f>
        <v>3.16</v>
      </c>
      <c r="L37" s="90">
        <f>E2</f>
        <v>0.79</v>
      </c>
      <c r="M37" s="91" t="s">
        <v>11</v>
      </c>
      <c r="N37" s="92">
        <v>60</v>
      </c>
      <c r="O37" s="96">
        <f>K37*N37</f>
        <v>189.60000000000002</v>
      </c>
      <c r="P37" s="93" t="s">
        <v>54</v>
      </c>
      <c r="Q37" s="91">
        <v>0.5</v>
      </c>
      <c r="R37" s="94">
        <f>Q37*S37</f>
        <v>0.395</v>
      </c>
      <c r="S37" s="90">
        <f>E2</f>
        <v>0.79</v>
      </c>
      <c r="T37" s="91" t="s">
        <v>18</v>
      </c>
      <c r="U37" s="92">
        <v>50</v>
      </c>
      <c r="V37" s="96">
        <f>R37*U37</f>
        <v>19.75</v>
      </c>
      <c r="W37" s="93" t="s">
        <v>27</v>
      </c>
      <c r="X37" s="91">
        <v>1</v>
      </c>
      <c r="Y37" s="89">
        <f>X37*Z37</f>
        <v>0.79</v>
      </c>
      <c r="Z37" s="98">
        <f>E18</f>
        <v>0.79</v>
      </c>
      <c r="AA37" s="91" t="s">
        <v>11</v>
      </c>
      <c r="AB37" s="92">
        <v>35</v>
      </c>
      <c r="AC37" s="96">
        <f>AB37*Y37</f>
        <v>27.650000000000002</v>
      </c>
      <c r="AD37" s="20"/>
      <c r="AE37" s="145">
        <v>25</v>
      </c>
      <c r="AF37" s="9"/>
    </row>
    <row r="38" spans="1:32" ht="22.5" customHeight="1">
      <c r="A38" s="86">
        <f>A37</f>
        <v>41089</v>
      </c>
      <c r="B38" s="93" t="s">
        <v>38</v>
      </c>
      <c r="C38" s="91">
        <v>1</v>
      </c>
      <c r="D38" s="89">
        <f>C38*E38</f>
        <v>0.79</v>
      </c>
      <c r="E38" s="90">
        <f>E2</f>
        <v>0.79</v>
      </c>
      <c r="F38" s="91" t="s">
        <v>11</v>
      </c>
      <c r="G38" s="92">
        <v>20</v>
      </c>
      <c r="H38" s="96">
        <f>D38*G38</f>
        <v>15.8</v>
      </c>
      <c r="I38" s="93"/>
      <c r="J38" s="91"/>
      <c r="K38" s="89"/>
      <c r="L38" s="90"/>
      <c r="M38" s="91"/>
      <c r="N38" s="92"/>
      <c r="O38" s="96"/>
      <c r="P38" s="93"/>
      <c r="Q38" s="91"/>
      <c r="R38" s="94"/>
      <c r="S38" s="90"/>
      <c r="T38" s="91"/>
      <c r="U38" s="92"/>
      <c r="V38" s="96"/>
      <c r="W38" s="93" t="s">
        <v>72</v>
      </c>
      <c r="X38" s="91">
        <v>0.3</v>
      </c>
      <c r="Y38" s="94">
        <f>X38*Z38</f>
        <v>0.237</v>
      </c>
      <c r="Z38" s="98">
        <f>E18</f>
        <v>0.79</v>
      </c>
      <c r="AA38" s="91" t="s">
        <v>11</v>
      </c>
      <c r="AB38" s="92"/>
      <c r="AC38" s="96"/>
      <c r="AD38" s="20" t="s">
        <v>9</v>
      </c>
      <c r="AE38" s="146">
        <v>92</v>
      </c>
      <c r="AF38" s="9"/>
    </row>
    <row r="39" spans="1:32" ht="22.5" customHeight="1">
      <c r="A39" s="84"/>
      <c r="B39" s="93" t="s">
        <v>39</v>
      </c>
      <c r="C39" s="91">
        <v>2</v>
      </c>
      <c r="D39" s="89">
        <f>C39*E39</f>
        <v>1.58</v>
      </c>
      <c r="E39" s="90">
        <f>E2</f>
        <v>0.79</v>
      </c>
      <c r="F39" s="91" t="s">
        <v>11</v>
      </c>
      <c r="G39" s="92">
        <v>30</v>
      </c>
      <c r="H39" s="96">
        <f>D39*G39</f>
        <v>47.400000000000006</v>
      </c>
      <c r="I39" s="93"/>
      <c r="J39" s="91"/>
      <c r="K39" s="89"/>
      <c r="L39" s="90"/>
      <c r="M39" s="91"/>
      <c r="N39" s="92"/>
      <c r="O39" s="96"/>
      <c r="P39" s="93"/>
      <c r="Q39" s="91"/>
      <c r="R39" s="89"/>
      <c r="S39" s="90"/>
      <c r="T39" s="91"/>
      <c r="U39" s="92"/>
      <c r="V39" s="96"/>
      <c r="W39" s="93"/>
      <c r="X39" s="91"/>
      <c r="Y39" s="89"/>
      <c r="Z39" s="90"/>
      <c r="AA39" s="91"/>
      <c r="AB39" s="92"/>
      <c r="AC39" s="96"/>
      <c r="AD39" s="20"/>
      <c r="AE39" s="147">
        <f>AE36*4+AE37*9+AE38*4</f>
        <v>721</v>
      </c>
      <c r="AF39" s="9"/>
    </row>
    <row r="40" spans="1:32" ht="22.5" customHeight="1">
      <c r="A40" s="84"/>
      <c r="B40" s="93"/>
      <c r="C40" s="91"/>
      <c r="D40" s="89"/>
      <c r="E40" s="90"/>
      <c r="F40" s="91"/>
      <c r="G40" s="92"/>
      <c r="H40" s="96"/>
      <c r="I40" s="93"/>
      <c r="J40" s="91"/>
      <c r="K40" s="89"/>
      <c r="L40" s="90"/>
      <c r="M40" s="91"/>
      <c r="N40" s="92"/>
      <c r="O40" s="96"/>
      <c r="P40" s="93"/>
      <c r="Q40" s="91"/>
      <c r="R40" s="89"/>
      <c r="S40" s="90"/>
      <c r="T40" s="91"/>
      <c r="U40" s="92"/>
      <c r="V40" s="96"/>
      <c r="W40" s="93"/>
      <c r="X40" s="91"/>
      <c r="Y40" s="89"/>
      <c r="Z40" s="90"/>
      <c r="AA40" s="91"/>
      <c r="AB40" s="92"/>
      <c r="AC40" s="96"/>
      <c r="AD40" s="20"/>
      <c r="AE40" s="143"/>
      <c r="AF40" s="9"/>
    </row>
    <row r="41" spans="1:32" ht="22.5" customHeight="1">
      <c r="A41" s="87"/>
      <c r="B41" s="100" t="s">
        <v>40</v>
      </c>
      <c r="C41" s="102">
        <v>1</v>
      </c>
      <c r="D41" s="109">
        <f>C41*E41</f>
        <v>0.79</v>
      </c>
      <c r="E41" s="110">
        <f>E2</f>
        <v>0.79</v>
      </c>
      <c r="F41" s="102" t="s">
        <v>15</v>
      </c>
      <c r="G41" s="103">
        <v>100</v>
      </c>
      <c r="H41" s="111">
        <f>D41*G41</f>
        <v>79</v>
      </c>
      <c r="I41" s="100"/>
      <c r="J41" s="102"/>
      <c r="K41" s="109"/>
      <c r="L41" s="90"/>
      <c r="M41" s="102"/>
      <c r="N41" s="103"/>
      <c r="O41" s="96"/>
      <c r="P41" s="100"/>
      <c r="Q41" s="102"/>
      <c r="R41" s="109"/>
      <c r="S41" s="110"/>
      <c r="T41" s="102"/>
      <c r="U41" s="103"/>
      <c r="V41" s="111"/>
      <c r="W41" s="100"/>
      <c r="X41" s="102"/>
      <c r="Y41" s="109"/>
      <c r="Z41" s="90"/>
      <c r="AA41" s="102"/>
      <c r="AB41" s="103"/>
      <c r="AC41" s="96"/>
      <c r="AD41" s="54" t="s">
        <v>71</v>
      </c>
      <c r="AE41" s="55"/>
      <c r="AF41" s="9"/>
    </row>
    <row r="42" spans="1:32" ht="22.5" customHeight="1">
      <c r="A42" s="69" t="s">
        <v>75</v>
      </c>
      <c r="B42" s="70"/>
      <c r="C42" s="70"/>
      <c r="D42" s="71"/>
      <c r="E42" s="72"/>
      <c r="F42" s="139" t="s">
        <v>76</v>
      </c>
      <c r="G42" s="139"/>
      <c r="H42" s="139"/>
      <c r="I42" s="139"/>
      <c r="J42" s="139"/>
      <c r="K42" s="71"/>
      <c r="L42" s="72"/>
      <c r="M42" s="73"/>
      <c r="N42" s="70"/>
      <c r="O42" s="70"/>
      <c r="P42" s="140" t="s">
        <v>74</v>
      </c>
      <c r="Q42" s="140"/>
      <c r="R42" s="140"/>
      <c r="S42" s="140"/>
      <c r="T42" s="140"/>
      <c r="U42" s="56"/>
      <c r="V42" s="56">
        <f>SUM(V5:V41)</f>
        <v>768.2750000000001</v>
      </c>
      <c r="W42" s="56"/>
      <c r="X42" s="56"/>
      <c r="Y42" s="57"/>
      <c r="Z42" s="21"/>
      <c r="AA42" s="58"/>
      <c r="AB42" s="56"/>
      <c r="AC42" s="56">
        <f>SUM(AC5:AC41)</f>
        <v>852.45</v>
      </c>
      <c r="AD42" s="59">
        <f>(SUM(A42:AC42)+O2*D2*4.5)/J2/D2</f>
        <v>6.803101265822786</v>
      </c>
      <c r="AE42" s="60"/>
      <c r="AF42" s="61"/>
    </row>
    <row r="43" spans="1:32" ht="22.5" customHeight="1">
      <c r="A43" s="69"/>
      <c r="B43" s="70"/>
      <c r="C43" s="70"/>
      <c r="D43" s="71"/>
      <c r="E43" s="72"/>
      <c r="F43" s="139"/>
      <c r="G43" s="139"/>
      <c r="H43" s="139"/>
      <c r="I43" s="139"/>
      <c r="J43" s="139"/>
      <c r="K43" s="71"/>
      <c r="L43" s="72"/>
      <c r="M43" s="73"/>
      <c r="N43" s="70"/>
      <c r="O43" s="70"/>
      <c r="P43" s="140"/>
      <c r="Q43" s="140"/>
      <c r="R43" s="140"/>
      <c r="S43" s="140"/>
      <c r="T43" s="140"/>
      <c r="U43" s="9"/>
      <c r="V43" s="9"/>
      <c r="W43" s="9"/>
      <c r="X43" s="9"/>
      <c r="Y43" s="62"/>
      <c r="Z43" s="63"/>
      <c r="AA43" s="7"/>
      <c r="AB43" s="9"/>
      <c r="AC43" s="9"/>
      <c r="AD43" s="7"/>
      <c r="AE43" s="8"/>
      <c r="AF43" s="9"/>
    </row>
    <row r="44" spans="1:32" ht="36.75">
      <c r="A44" s="7"/>
      <c r="B44" s="9"/>
      <c r="C44" s="9"/>
      <c r="D44" s="62"/>
      <c r="F44" s="7"/>
      <c r="G44" s="9"/>
      <c r="H44" s="9"/>
      <c r="I44" s="9"/>
      <c r="J44" s="9"/>
      <c r="K44" s="62"/>
      <c r="M44" s="9"/>
      <c r="N44" s="9"/>
      <c r="O44" s="9"/>
      <c r="P44" s="9"/>
      <c r="Q44" s="9"/>
      <c r="R44" s="62"/>
      <c r="T44" s="9"/>
      <c r="U44" s="9"/>
      <c r="V44" s="9"/>
      <c r="W44" s="9"/>
      <c r="X44" s="9"/>
      <c r="Y44" s="62"/>
      <c r="AA44" s="9"/>
      <c r="AB44" s="9"/>
      <c r="AC44" s="9"/>
      <c r="AD44" s="7"/>
      <c r="AE44" s="8"/>
      <c r="AF44" s="9"/>
    </row>
  </sheetData>
  <mergeCells count="29">
    <mergeCell ref="B20:C20"/>
    <mergeCell ref="F43:J43"/>
    <mergeCell ref="P43:T43"/>
    <mergeCell ref="B35:H35"/>
    <mergeCell ref="I35:O35"/>
    <mergeCell ref="P35:V35"/>
    <mergeCell ref="F42:J42"/>
    <mergeCell ref="P42:T42"/>
    <mergeCell ref="W35:AC35"/>
    <mergeCell ref="B27:H27"/>
    <mergeCell ref="I27:O27"/>
    <mergeCell ref="P27:V27"/>
    <mergeCell ref="W27:AC27"/>
    <mergeCell ref="B19:H19"/>
    <mergeCell ref="P19:V19"/>
    <mergeCell ref="W19:AC19"/>
    <mergeCell ref="I19:O19"/>
    <mergeCell ref="B12:H12"/>
    <mergeCell ref="P12:V12"/>
    <mergeCell ref="W12:AC12"/>
    <mergeCell ref="I12:O12"/>
    <mergeCell ref="A1:AF1"/>
    <mergeCell ref="A2:B2"/>
    <mergeCell ref="B4:H4"/>
    <mergeCell ref="P4:V4"/>
    <mergeCell ref="W4:AC4"/>
    <mergeCell ref="G2:I2"/>
    <mergeCell ref="L2:N2"/>
    <mergeCell ref="I4:O4"/>
  </mergeCells>
  <printOptions/>
  <pageMargins left="0" right="0" top="0" bottom="0" header="0.5118110236220472" footer="0.5118110236220472"/>
  <pageSetup horizontalDpi="180" verticalDpi="18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2012-06-22T02:36:32Z</cp:lastPrinted>
  <dcterms:created xsi:type="dcterms:W3CDTF">2012-06-18T10:40:32Z</dcterms:created>
  <dcterms:modified xsi:type="dcterms:W3CDTF">2012-06-22T02:36:33Z</dcterms:modified>
  <cp:category/>
  <cp:version/>
  <cp:contentType/>
  <cp:contentStatus/>
</cp:coreProperties>
</file>