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蘆竹" sheetId="1" r:id="rId1"/>
  </sheets>
  <definedNames/>
  <calcPr fullCalcOnLoad="1"/>
</workbook>
</file>

<file path=xl/sharedStrings.xml><?xml version="1.0" encoding="utf-8"?>
<sst xmlns="http://schemas.openxmlformats.org/spreadsheetml/2006/main" count="196" uniqueCount="123">
  <si>
    <t>米食</t>
  </si>
  <si>
    <t>合計</t>
  </si>
  <si>
    <t>用餐人數</t>
  </si>
  <si>
    <t>食材</t>
  </si>
  <si>
    <t>單量(g)</t>
  </si>
  <si>
    <t>數量(kg)</t>
  </si>
  <si>
    <t>預估單價</t>
  </si>
  <si>
    <t>地瓜飯</t>
  </si>
  <si>
    <t>地瓜去皮</t>
  </si>
  <si>
    <t>白飯</t>
  </si>
  <si>
    <t>培根炒飯</t>
  </si>
  <si>
    <t>台畜碎培根</t>
  </si>
  <si>
    <t>十穀飯</t>
  </si>
  <si>
    <t>十穀米先送</t>
  </si>
  <si>
    <t>洗選蛋</t>
  </si>
  <si>
    <t>糙米先送</t>
  </si>
  <si>
    <t>三色丁</t>
  </si>
  <si>
    <t>骨腿丁</t>
  </si>
  <si>
    <t>洋蔥去皮</t>
  </si>
  <si>
    <t>蓮棗燒雞</t>
  </si>
  <si>
    <t>筍干燒肉</t>
  </si>
  <si>
    <t>肉丁</t>
  </si>
  <si>
    <t>小四角油豆腐</t>
  </si>
  <si>
    <t>蒜末</t>
  </si>
  <si>
    <t>乾筍干先送</t>
  </si>
  <si>
    <t>蒜仁</t>
  </si>
  <si>
    <t>青蔥</t>
  </si>
  <si>
    <t>紅棗</t>
  </si>
  <si>
    <t>枸杞蒸蛋</t>
  </si>
  <si>
    <t>花枝排</t>
  </si>
  <si>
    <t>炒河粉</t>
  </si>
  <si>
    <t>寬粉條</t>
  </si>
  <si>
    <t>枸杞</t>
  </si>
  <si>
    <t>木耳絲</t>
  </si>
  <si>
    <t>芹菜</t>
  </si>
  <si>
    <t>紅蘿蔔絲</t>
  </si>
  <si>
    <t>絞肉</t>
  </si>
  <si>
    <t>冬菜細粉湯</t>
  </si>
  <si>
    <t>五香冬菜225g</t>
  </si>
  <si>
    <t>綠豆湯</t>
  </si>
  <si>
    <t>綠豆</t>
  </si>
  <si>
    <t>大骨</t>
  </si>
  <si>
    <t>冬粉</t>
  </si>
  <si>
    <t>二砂</t>
  </si>
  <si>
    <t>水果</t>
  </si>
  <si>
    <t>豆漿1.8k</t>
  </si>
  <si>
    <r>
      <t>蔬菜為預先排定</t>
    </r>
    <r>
      <rPr>
        <b/>
        <i/>
        <sz val="22"/>
        <color indexed="10"/>
        <rFont val="Times New Roman"/>
        <family val="1"/>
      </rPr>
      <t>.</t>
    </r>
    <r>
      <rPr>
        <b/>
        <i/>
        <sz val="22"/>
        <color indexed="10"/>
        <rFont val="標楷體"/>
        <family val="4"/>
      </rPr>
      <t>受天氣及採收期等因素影響</t>
    </r>
    <r>
      <rPr>
        <b/>
        <i/>
        <sz val="22"/>
        <color indexed="10"/>
        <rFont val="Times New Roman"/>
        <family val="1"/>
      </rPr>
      <t>.</t>
    </r>
    <r>
      <rPr>
        <b/>
        <i/>
        <sz val="22"/>
        <color indexed="10"/>
        <rFont val="標楷體"/>
        <family val="4"/>
      </rPr>
      <t>若有調動敬請見諒</t>
    </r>
  </si>
  <si>
    <t>表單設計：軒泰食品</t>
  </si>
  <si>
    <t>執行祕書：</t>
  </si>
  <si>
    <t>校長：</t>
  </si>
  <si>
    <t>熱量</t>
  </si>
  <si>
    <t>五穀根莖類</t>
  </si>
  <si>
    <t>蛋豆魚肉類</t>
  </si>
  <si>
    <t>蔬菜類</t>
  </si>
  <si>
    <t>水果類</t>
  </si>
  <si>
    <t>油脂類</t>
  </si>
  <si>
    <t>聯絡人:   營養師  許淑惠 0910594180</t>
  </si>
  <si>
    <t>聯絡電話: 4200919</t>
  </si>
  <si>
    <t>本週供應人數</t>
  </si>
  <si>
    <t>學校</t>
  </si>
  <si>
    <t>葷食</t>
  </si>
  <si>
    <t>素食</t>
  </si>
  <si>
    <t>人數總計</t>
  </si>
  <si>
    <t>備品+廚務</t>
  </si>
  <si>
    <t>小計</t>
  </si>
  <si>
    <t>一週乾料訂貨</t>
  </si>
  <si>
    <t>香菇滷油豆腐</t>
  </si>
  <si>
    <t>生香菇</t>
  </si>
  <si>
    <t>薑片</t>
  </si>
  <si>
    <t>小瓜什錦</t>
  </si>
  <si>
    <t>蒜香芥蘭菜</t>
  </si>
  <si>
    <t>芥蘭菜</t>
  </si>
  <si>
    <t>小黃瓜</t>
  </si>
  <si>
    <t>小木耳</t>
  </si>
  <si>
    <t>紅蘿蔔片</t>
  </si>
  <si>
    <t>素腱花</t>
  </si>
  <si>
    <t>大白菜</t>
  </si>
  <si>
    <t>大骨</t>
  </si>
  <si>
    <t>蒜味A菜</t>
  </si>
  <si>
    <t>大A菜</t>
  </si>
  <si>
    <t>蒜末</t>
  </si>
  <si>
    <t>蒜香空心菜</t>
  </si>
  <si>
    <t>空心菜</t>
  </si>
  <si>
    <t>蒜香扁蒲</t>
  </si>
  <si>
    <t>蒜末</t>
  </si>
  <si>
    <t>雪蓮子先送</t>
  </si>
  <si>
    <t>刈薯去皮</t>
  </si>
  <si>
    <t>蘆竹+大華</t>
  </si>
  <si>
    <t>261+242</t>
  </si>
  <si>
    <t>蘆竹.大華國民小學100學年度第一學期第八週午餐食譜設計表</t>
  </si>
  <si>
    <t>薑絲小卷</t>
  </si>
  <si>
    <t>小卷30~35g</t>
  </si>
  <si>
    <t>薑絲</t>
  </si>
  <si>
    <t>黑豆豉</t>
  </si>
  <si>
    <t>味噌蘿蔔湯</t>
  </si>
  <si>
    <t>白蘿蔔去皮</t>
  </si>
  <si>
    <t>味噌</t>
  </si>
  <si>
    <t>白玉貢丸片湯</t>
  </si>
  <si>
    <t>青江菜</t>
  </si>
  <si>
    <t>青江菜</t>
  </si>
  <si>
    <t>蒜末</t>
  </si>
  <si>
    <t>貢丸片</t>
  </si>
  <si>
    <t>四寶肉末</t>
  </si>
  <si>
    <t>芋頭小丁(冷)</t>
  </si>
  <si>
    <t>三色丁(冷)</t>
  </si>
  <si>
    <t>絞肉</t>
  </si>
  <si>
    <t>菜脯干丁(蘆竹)</t>
  </si>
  <si>
    <t>碎菜脯</t>
  </si>
  <si>
    <t>豆干丁</t>
  </si>
  <si>
    <t>紅辣椒</t>
  </si>
  <si>
    <t>青蔥</t>
  </si>
  <si>
    <t>沙茶醬</t>
  </si>
  <si>
    <t>黃豆芽昆布湯</t>
  </si>
  <si>
    <t>黃豆芽</t>
  </si>
  <si>
    <t>乾昆布先送</t>
  </si>
  <si>
    <t>薑絲</t>
  </si>
  <si>
    <t>大骨</t>
  </si>
  <si>
    <t>扁蒲去皮</t>
  </si>
  <si>
    <t>大白菜</t>
  </si>
  <si>
    <t>紅蘿蔔</t>
  </si>
  <si>
    <t>青蔥</t>
  </si>
  <si>
    <t>馬鈴薯小丁</t>
  </si>
  <si>
    <t>養樂多優酪乳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</si>
</sst>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(一)&quot;"/>
    <numFmt numFmtId="177" formatCode="m&quot;月&quot;d&quot;日(二)&quot;"/>
    <numFmt numFmtId="178" formatCode="m&quot;月&quot;d&quot;日(三)&quot;"/>
    <numFmt numFmtId="179" formatCode="m&quot;月&quot;d&quot;日(四)&quot;"/>
    <numFmt numFmtId="180" formatCode="###.0&quot;g&quot;"/>
    <numFmt numFmtId="181" formatCode="###&quot;大卡&quot;"/>
    <numFmt numFmtId="182" formatCode="m&quot;月&quot;d&quot;日(五)&quot;"/>
    <numFmt numFmtId="183" formatCode="#,###&quot;份&quot;"/>
    <numFmt numFmtId="184" formatCode="#,###&quot;板&quot;"/>
    <numFmt numFmtId="185" formatCode="#,###&quot;桶&quot;"/>
    <numFmt numFmtId="186" formatCode="#,###&quot;罐&quot;"/>
    <numFmt numFmtId="187" formatCode="#,###&quot;人&quot;"/>
    <numFmt numFmtId="188" formatCode="0.0"/>
    <numFmt numFmtId="189" formatCode="0.0_ "/>
    <numFmt numFmtId="190" formatCode="0.00_ "/>
    <numFmt numFmtId="191" formatCode="0_ "/>
    <numFmt numFmtId="192" formatCode="0;_㰀"/>
    <numFmt numFmtId="193" formatCode="0.0;_㰀"/>
    <numFmt numFmtId="194" formatCode="m/d"/>
    <numFmt numFmtId="195" formatCode="0.0_);[Red]\(0.0\)"/>
    <numFmt numFmtId="196" formatCode="#,###&quot;個/人&quot;"/>
    <numFmt numFmtId="197" formatCode="0.0;_᠀"/>
    <numFmt numFmtId="198" formatCode="m&quot;月&quot;d&quot;日(六)&quot;"/>
    <numFmt numFmtId="199" formatCode="#,###&quot;小包&quot;"/>
    <numFmt numFmtId="200" formatCode="#,###&quot;瓶&quot;"/>
    <numFmt numFmtId="201" formatCode="m&quot;月&quot;d&quot;日&quot;"/>
    <numFmt numFmtId="202" formatCode="#,###&quot;盒&quot;"/>
    <numFmt numFmtId="203" formatCode="#,###&quot;包&quot;"/>
    <numFmt numFmtId="204" formatCode="#,###&quot;條&quot;"/>
    <numFmt numFmtId="205" formatCode="0_);\(0\)"/>
    <numFmt numFmtId="206" formatCode="#,###.0&quot;份&quot;"/>
    <numFmt numFmtId="207" formatCode="0.000_ "/>
    <numFmt numFmtId="208" formatCode="#,###&quot;個&quot;"/>
    <numFmt numFmtId="209" formatCode="0.000"/>
    <numFmt numFmtId="210" formatCode="m/d;@"/>
    <numFmt numFmtId="211" formatCode="0.0;_簀"/>
    <numFmt numFmtId="212" formatCode="#,###&quot;塊&quot;"/>
    <numFmt numFmtId="213" formatCode="####&quot;份&quot;"/>
    <numFmt numFmtId="214" formatCode="####&quot;個&quot;"/>
    <numFmt numFmtId="215" formatCode="#,###&quot;粒&quot;"/>
    <numFmt numFmtId="216" formatCode="###&quot;%&quot;"/>
    <numFmt numFmtId="217" formatCode="#,##0.0"/>
  </numFmts>
  <fonts count="33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4"/>
      <name val="標楷體"/>
      <family val="4"/>
    </font>
    <font>
      <b/>
      <sz val="24"/>
      <name val="標楷體"/>
      <family val="4"/>
    </font>
    <font>
      <b/>
      <sz val="14"/>
      <name val="新細明體"/>
      <family val="1"/>
    </font>
    <font>
      <b/>
      <sz val="17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5"/>
      <name val="標楷體"/>
      <family val="4"/>
    </font>
    <font>
      <sz val="17"/>
      <name val="標楷體"/>
      <family val="4"/>
    </font>
    <font>
      <sz val="17"/>
      <name val="新細明體"/>
      <family val="1"/>
    </font>
    <font>
      <sz val="17"/>
      <color indexed="8"/>
      <name val="標楷體"/>
      <family val="4"/>
    </font>
    <font>
      <sz val="17"/>
      <color indexed="54"/>
      <name val="新細明體"/>
      <family val="1"/>
    </font>
    <font>
      <sz val="15"/>
      <name val="標楷體"/>
      <family val="4"/>
    </font>
    <font>
      <b/>
      <sz val="17"/>
      <color indexed="10"/>
      <name val="標楷體"/>
      <family val="4"/>
    </font>
    <font>
      <sz val="17"/>
      <name val="Times New Roman"/>
      <family val="1"/>
    </font>
    <font>
      <sz val="17"/>
      <color indexed="54"/>
      <name val="標楷體"/>
      <family val="4"/>
    </font>
    <font>
      <sz val="20"/>
      <name val="標楷體"/>
      <family val="4"/>
    </font>
    <font>
      <sz val="20"/>
      <name val="Times New Roman"/>
      <family val="1"/>
    </font>
    <font>
      <b/>
      <i/>
      <sz val="22"/>
      <color indexed="10"/>
      <name val="Times New Roman"/>
      <family val="1"/>
    </font>
    <font>
      <b/>
      <i/>
      <sz val="22"/>
      <color indexed="10"/>
      <name val="標楷體"/>
      <family val="4"/>
    </font>
    <font>
      <i/>
      <sz val="22"/>
      <color indexed="10"/>
      <name val="標楷體"/>
      <family val="4"/>
    </font>
    <font>
      <i/>
      <sz val="22"/>
      <name val="標楷體"/>
      <family val="4"/>
    </font>
    <font>
      <sz val="14"/>
      <name val="新細明體"/>
      <family val="1"/>
    </font>
    <font>
      <b/>
      <sz val="12"/>
      <name val="標楷體"/>
      <family val="4"/>
    </font>
    <font>
      <sz val="17"/>
      <color indexed="8"/>
      <name val="新細明體"/>
      <family val="1"/>
    </font>
    <font>
      <sz val="11"/>
      <name val="新細明體"/>
      <family val="1"/>
    </font>
    <font>
      <sz val="17"/>
      <color indexed="10"/>
      <name val="標楷體"/>
      <family val="4"/>
    </font>
    <font>
      <b/>
      <sz val="17"/>
      <color indexed="20"/>
      <name val="標楷體"/>
      <family val="4"/>
    </font>
    <font>
      <sz val="12"/>
      <color indexed="8"/>
      <name val="標楷體"/>
      <family val="4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lightGray">
        <fgColor indexed="43"/>
        <bgColor indexed="9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 style="thin">
        <color indexed="8"/>
      </right>
      <top style="thin"/>
      <bottom style="medium">
        <color indexed="8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 style="thick"/>
      <top style="double"/>
      <bottom>
        <color indexed="63"/>
      </bottom>
    </border>
    <border>
      <left style="thick"/>
      <right style="thick"/>
      <top>
        <color indexed="63"/>
      </top>
      <bottom style="double"/>
    </border>
    <border>
      <left style="thick"/>
      <right style="thick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textRotation="255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189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183" fontId="12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2" fillId="0" borderId="1" xfId="0" applyFont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183" fontId="19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83" fontId="2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textRotation="255"/>
    </xf>
    <xf numFmtId="49" fontId="23" fillId="0" borderId="2" xfId="0" applyNumberFormat="1" applyFont="1" applyBorder="1" applyAlignment="1">
      <alignment/>
    </xf>
    <xf numFmtId="0" fontId="23" fillId="0" borderId="2" xfId="0" applyFont="1" applyBorder="1" applyAlignment="1">
      <alignment horizontal="left"/>
    </xf>
    <xf numFmtId="0" fontId="23" fillId="0" borderId="2" xfId="0" applyFont="1" applyBorder="1" applyAlignment="1">
      <alignment horizontal="center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3" xfId="16" applyFont="1" applyFill="1" applyBorder="1" applyAlignment="1">
      <alignment horizontal="center" vertical="center"/>
      <protection/>
    </xf>
    <xf numFmtId="0" fontId="8" fillId="0" borderId="3" xfId="16" applyFont="1" applyFill="1" applyBorder="1" applyAlignment="1">
      <alignment horizontal="center" vertical="center"/>
      <protection/>
    </xf>
    <xf numFmtId="0" fontId="8" fillId="0" borderId="4" xfId="16" applyFont="1" applyFill="1" applyBorder="1" applyAlignment="1">
      <alignment horizontal="center" vertical="center"/>
      <protection/>
    </xf>
    <xf numFmtId="0" fontId="10" fillId="0" borderId="1" xfId="16" applyFont="1" applyFill="1" applyBorder="1" applyAlignment="1">
      <alignment horizontal="center" vertical="center"/>
      <protection/>
    </xf>
    <xf numFmtId="0" fontId="8" fillId="0" borderId="1" xfId="16" applyFont="1" applyFill="1" applyBorder="1" applyAlignment="1">
      <alignment horizontal="center" vertical="center"/>
      <protection/>
    </xf>
    <xf numFmtId="0" fontId="8" fillId="0" borderId="5" xfId="16" applyFont="1" applyFill="1" applyBorder="1" applyAlignment="1">
      <alignment horizontal="center" vertical="center"/>
      <protection/>
    </xf>
    <xf numFmtId="0" fontId="10" fillId="0" borderId="6" xfId="16" applyFont="1" applyFill="1" applyBorder="1" applyAlignment="1">
      <alignment horizontal="center" vertical="center"/>
      <protection/>
    </xf>
    <xf numFmtId="0" fontId="8" fillId="0" borderId="6" xfId="16" applyFont="1" applyFill="1" applyBorder="1" applyAlignment="1">
      <alignment horizontal="center" vertical="center"/>
      <protection/>
    </xf>
    <xf numFmtId="0" fontId="8" fillId="0" borderId="7" xfId="16" applyFont="1" applyFill="1" applyBorder="1" applyAlignment="1">
      <alignment horizontal="center" vertical="center"/>
      <protection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201" fontId="12" fillId="0" borderId="9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shrinkToFit="1"/>
    </xf>
    <xf numFmtId="186" fontId="12" fillId="0" borderId="1" xfId="0" applyNumberFormat="1" applyFont="1" applyFill="1" applyBorder="1" applyAlignment="1">
      <alignment horizontal="center" vertical="center"/>
    </xf>
    <xf numFmtId="191" fontId="12" fillId="0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188" fontId="29" fillId="0" borderId="0" xfId="0" applyNumberFormat="1" applyFont="1" applyBorder="1" applyAlignment="1" quotePrefix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189" fontId="12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90" fontId="17" fillId="3" borderId="1" xfId="0" applyNumberFormat="1" applyFont="1" applyFill="1" applyBorder="1" applyAlignment="1">
      <alignment horizontal="center" vertical="center"/>
    </xf>
    <xf numFmtId="191" fontId="12" fillId="3" borderId="1" xfId="0" applyNumberFormat="1" applyFont="1" applyFill="1" applyBorder="1" applyAlignment="1">
      <alignment horizontal="center" vertical="center"/>
    </xf>
    <xf numFmtId="210" fontId="17" fillId="0" borderId="9" xfId="0" applyNumberFormat="1" applyFont="1" applyFill="1" applyBorder="1" applyAlignment="1">
      <alignment horizontal="center" vertical="center" shrinkToFit="1"/>
    </xf>
    <xf numFmtId="0" fontId="17" fillId="0" borderId="9" xfId="15" applyFont="1" applyFill="1" applyBorder="1" applyAlignment="1">
      <alignment horizontal="center" vertical="center"/>
      <protection/>
    </xf>
    <xf numFmtId="0" fontId="31" fillId="0" borderId="9" xfId="15" applyFont="1" applyFill="1" applyBorder="1" applyAlignment="1">
      <alignment horizontal="center" vertical="center"/>
      <protection/>
    </xf>
    <xf numFmtId="0" fontId="32" fillId="0" borderId="11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shrinkToFit="1"/>
    </xf>
    <xf numFmtId="0" fontId="32" fillId="0" borderId="11" xfId="0" applyFont="1" applyFill="1" applyBorder="1" applyAlignment="1">
      <alignment horizontal="left" shrinkToFit="1"/>
    </xf>
    <xf numFmtId="0" fontId="14" fillId="4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204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left" vertical="center" shrinkToFit="1"/>
    </xf>
    <xf numFmtId="0" fontId="11" fillId="0" borderId="15" xfId="0" applyFont="1" applyFill="1" applyBorder="1" applyAlignment="1">
      <alignment vertical="center" textRotation="255" wrapText="1"/>
    </xf>
    <xf numFmtId="0" fontId="11" fillId="0" borderId="16" xfId="0" applyFont="1" applyFill="1" applyBorder="1" applyAlignment="1">
      <alignment vertical="center" textRotation="255" wrapText="1"/>
    </xf>
    <xf numFmtId="0" fontId="8" fillId="0" borderId="17" xfId="0" applyFont="1" applyFill="1" applyBorder="1" applyAlignment="1">
      <alignment horizontal="center" vertical="center" textRotation="255" wrapText="1"/>
    </xf>
    <xf numFmtId="0" fontId="20" fillId="0" borderId="1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textRotation="255" wrapText="1"/>
    </xf>
    <xf numFmtId="0" fontId="8" fillId="0" borderId="16" xfId="0" applyFont="1" applyFill="1" applyBorder="1" applyAlignment="1">
      <alignment horizontal="center" vertical="center" textRotation="255" wrapText="1"/>
    </xf>
    <xf numFmtId="190" fontId="17" fillId="0" borderId="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center" textRotation="255" wrapText="1"/>
    </xf>
    <xf numFmtId="0" fontId="11" fillId="0" borderId="17" xfId="0" applyFont="1" applyFill="1" applyBorder="1" applyAlignment="1">
      <alignment horizontal="center" vertical="center" textRotation="255" wrapText="1"/>
    </xf>
    <xf numFmtId="0" fontId="11" fillId="0" borderId="15" xfId="0" applyFont="1" applyFill="1" applyBorder="1" applyAlignment="1">
      <alignment horizontal="center" vertical="center" textRotation="255" wrapText="1"/>
    </xf>
    <xf numFmtId="0" fontId="11" fillId="0" borderId="16" xfId="0" applyFont="1" applyFill="1" applyBorder="1" applyAlignment="1">
      <alignment horizontal="center" vertical="center" textRotation="255" wrapText="1"/>
    </xf>
    <xf numFmtId="206" fontId="10" fillId="0" borderId="18" xfId="16" applyNumberFormat="1" applyFont="1" applyFill="1" applyBorder="1" applyAlignment="1">
      <alignment horizontal="center" vertical="center"/>
      <protection/>
    </xf>
    <xf numFmtId="206" fontId="10" fillId="0" borderId="19" xfId="16" applyNumberFormat="1" applyFont="1" applyFill="1" applyBorder="1" applyAlignment="1">
      <alignment horizontal="center" vertical="center"/>
      <protection/>
    </xf>
    <xf numFmtId="0" fontId="8" fillId="0" borderId="20" xfId="16" applyFont="1" applyFill="1" applyBorder="1" applyAlignment="1">
      <alignment horizontal="center" vertical="center" textRotation="255" wrapText="1"/>
      <protection/>
    </xf>
    <xf numFmtId="0" fontId="8" fillId="0" borderId="21" xfId="16" applyFont="1" applyFill="1" applyBorder="1" applyAlignment="1">
      <alignment horizontal="center" vertical="center" textRotation="255" wrapText="1"/>
      <protection/>
    </xf>
    <xf numFmtId="0" fontId="8" fillId="0" borderId="22" xfId="16" applyFont="1" applyFill="1" applyBorder="1" applyAlignment="1">
      <alignment horizontal="center" vertical="center" textRotation="255" wrapText="1"/>
      <protection/>
    </xf>
    <xf numFmtId="0" fontId="8" fillId="0" borderId="3" xfId="16" applyFont="1" applyFill="1" applyBorder="1" applyAlignment="1">
      <alignment horizontal="center" vertical="center" textRotation="255" wrapText="1"/>
      <protection/>
    </xf>
    <xf numFmtId="0" fontId="8" fillId="0" borderId="1" xfId="16" applyFont="1" applyFill="1" applyBorder="1" applyAlignment="1">
      <alignment horizontal="center" vertical="center" textRotation="255" wrapText="1"/>
      <protection/>
    </xf>
    <xf numFmtId="0" fontId="8" fillId="0" borderId="6" xfId="16" applyFont="1" applyFill="1" applyBorder="1" applyAlignment="1">
      <alignment horizontal="center" vertical="center" textRotation="255" wrapText="1"/>
      <protection/>
    </xf>
    <xf numFmtId="206" fontId="10" fillId="0" borderId="23" xfId="16" applyNumberFormat="1" applyFont="1" applyFill="1" applyBorder="1" applyAlignment="1">
      <alignment horizontal="center" vertical="center"/>
      <protection/>
    </xf>
    <xf numFmtId="206" fontId="10" fillId="0" borderId="24" xfId="16" applyNumberFormat="1" applyFont="1" applyFill="1" applyBorder="1" applyAlignment="1">
      <alignment horizontal="center" vertical="center"/>
      <protection/>
    </xf>
    <xf numFmtId="181" fontId="10" fillId="0" borderId="6" xfId="16" applyNumberFormat="1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8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textRotation="255" wrapText="1"/>
    </xf>
    <xf numFmtId="0" fontId="8" fillId="0" borderId="1" xfId="0" applyFont="1" applyFill="1" applyBorder="1" applyAlignment="1">
      <alignment horizontal="center" vertical="center" textRotation="255"/>
    </xf>
    <xf numFmtId="176" fontId="8" fillId="0" borderId="1" xfId="0" applyNumberFormat="1" applyFont="1" applyFill="1" applyBorder="1" applyAlignment="1">
      <alignment horizontal="center" vertical="center"/>
    </xf>
    <xf numFmtId="187" fontId="8" fillId="5" borderId="18" xfId="0" applyNumberFormat="1" applyFont="1" applyFill="1" applyBorder="1" applyAlignment="1">
      <alignment horizontal="center" vertical="center"/>
    </xf>
    <xf numFmtId="187" fontId="8" fillId="5" borderId="19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/>
    </xf>
    <xf numFmtId="182" fontId="8" fillId="0" borderId="1" xfId="0" applyNumberFormat="1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27" fillId="0" borderId="17" xfId="0" applyFont="1" applyFill="1" applyBorder="1" applyAlignment="1">
      <alignment horizontal="center" vertical="center" textRotation="255"/>
    </xf>
    <xf numFmtId="0" fontId="27" fillId="0" borderId="15" xfId="0" applyFont="1" applyFill="1" applyBorder="1" applyAlignment="1">
      <alignment horizontal="center" vertical="center" textRotation="255"/>
    </xf>
    <xf numFmtId="0" fontId="27" fillId="0" borderId="16" xfId="0" applyFont="1" applyFill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</cellXfs>
  <cellStyles count="10">
    <cellStyle name="Normal" xfId="0"/>
    <cellStyle name="一般_99-11下4.12" xfId="15"/>
    <cellStyle name="一般_山東國小5月菜單明細(1)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5"/>
  <sheetViews>
    <sheetView tabSelected="1" zoomScale="75" zoomScaleNormal="75" workbookViewId="0" topLeftCell="A13">
      <selection activeCell="A55" sqref="A55"/>
    </sheetView>
  </sheetViews>
  <sheetFormatPr defaultColWidth="9.00390625" defaultRowHeight="22.5" customHeight="1"/>
  <cols>
    <col min="1" max="1" width="22.75390625" style="0" bestFit="1" customWidth="1"/>
    <col min="2" max="2" width="5.125" style="40" customWidth="1"/>
    <col min="3" max="3" width="16.125" style="2" customWidth="1"/>
    <col min="4" max="4" width="9.625" style="2" hidden="1" customWidth="1"/>
    <col min="5" max="5" width="11.625" style="2" customWidth="1"/>
    <col min="6" max="6" width="10.625" style="2" hidden="1" customWidth="1"/>
    <col min="7" max="7" width="8.625" style="2" hidden="1" customWidth="1"/>
    <col min="8" max="8" width="5.125" style="40" customWidth="1"/>
    <col min="9" max="9" width="15.625" style="2" customWidth="1"/>
    <col min="10" max="10" width="9.625" style="2" hidden="1" customWidth="1"/>
    <col min="11" max="11" width="11.625" style="2" customWidth="1"/>
    <col min="12" max="12" width="10.625" style="2" hidden="1" customWidth="1"/>
    <col min="13" max="13" width="8.625" style="2" hidden="1" customWidth="1"/>
    <col min="14" max="14" width="5.125" style="40" customWidth="1"/>
    <col min="15" max="15" width="15.625" style="2" customWidth="1"/>
    <col min="16" max="16" width="9.625" style="2" hidden="1" customWidth="1"/>
    <col min="17" max="17" width="11.625" style="2" customWidth="1"/>
    <col min="18" max="18" width="10.625" style="2" hidden="1" customWidth="1"/>
    <col min="19" max="19" width="8.625" style="2" hidden="1" customWidth="1"/>
    <col min="20" max="20" width="5.125" style="40" customWidth="1"/>
    <col min="21" max="21" width="15.625" style="2" customWidth="1"/>
    <col min="22" max="22" width="9.625" style="2" hidden="1" customWidth="1"/>
    <col min="23" max="23" width="11.625" style="2" customWidth="1"/>
    <col min="24" max="24" width="10.625" style="2" hidden="1" customWidth="1"/>
    <col min="25" max="25" width="8.625" style="2" hidden="1" customWidth="1"/>
    <col min="26" max="26" width="5.125" style="40" customWidth="1"/>
    <col min="27" max="27" width="15.625" style="2" customWidth="1"/>
    <col min="28" max="28" width="9.625" style="2" hidden="1" customWidth="1"/>
    <col min="29" max="29" width="11.625" style="2" customWidth="1"/>
    <col min="30" max="30" width="10.625" style="2" hidden="1" customWidth="1"/>
    <col min="31" max="31" width="8.625" style="2" hidden="1" customWidth="1"/>
    <col min="32" max="16384" width="6.125" style="2" customWidth="1"/>
  </cols>
  <sheetData>
    <row r="1" spans="2:32" ht="22.5" customHeight="1">
      <c r="B1" s="2"/>
      <c r="C1" s="124" t="s">
        <v>56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</row>
    <row r="2" spans="2:32" ht="22.5" customHeight="1">
      <c r="B2" s="2"/>
      <c r="C2" s="124" t="s">
        <v>57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</row>
    <row r="3" spans="2:32" ht="22.5" customHeight="1">
      <c r="B3" s="126" t="s">
        <v>58</v>
      </c>
      <c r="C3" s="50" t="s">
        <v>59</v>
      </c>
      <c r="D3" s="50" t="s">
        <v>60</v>
      </c>
      <c r="E3" s="50" t="s">
        <v>61</v>
      </c>
      <c r="F3" s="50"/>
      <c r="G3" s="50"/>
      <c r="H3" s="129" t="s">
        <v>62</v>
      </c>
      <c r="I3" s="129"/>
      <c r="J3" s="130"/>
      <c r="K3" s="12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2:32" ht="22.5" customHeight="1">
      <c r="B4" s="127"/>
      <c r="C4" s="50" t="s">
        <v>87</v>
      </c>
      <c r="D4" s="63" t="s">
        <v>88</v>
      </c>
      <c r="E4" s="51">
        <v>0</v>
      </c>
      <c r="F4" s="50"/>
      <c r="G4" s="50"/>
      <c r="H4" s="131">
        <v>503</v>
      </c>
      <c r="I4" s="132"/>
      <c r="J4" s="120"/>
      <c r="K4" s="12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2:32" ht="22.5" customHeight="1">
      <c r="B5" s="127"/>
      <c r="C5" s="50" t="s">
        <v>63</v>
      </c>
      <c r="D5" s="51">
        <v>8</v>
      </c>
      <c r="E5" s="51">
        <v>0</v>
      </c>
      <c r="F5" s="50"/>
      <c r="G5" s="50"/>
      <c r="H5" s="131">
        <f>E5+D5</f>
        <v>8</v>
      </c>
      <c r="I5" s="132"/>
      <c r="J5" s="120"/>
      <c r="K5" s="12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2:32" ht="22.5" customHeight="1">
      <c r="B6" s="128"/>
      <c r="C6" s="50" t="s">
        <v>64</v>
      </c>
      <c r="D6" s="51">
        <v>511</v>
      </c>
      <c r="E6" s="51">
        <f>SUM(E4:E5)</f>
        <v>0</v>
      </c>
      <c r="F6" s="50"/>
      <c r="G6" s="50"/>
      <c r="H6" s="131">
        <f>SUM(H4:I5)</f>
        <v>511</v>
      </c>
      <c r="I6" s="132"/>
      <c r="J6" s="120"/>
      <c r="K6" s="12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1" s="3" customFormat="1" ht="30.75" customHeight="1" thickBot="1">
      <c r="A7"/>
      <c r="B7" s="117" t="s">
        <v>89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</row>
    <row r="8" spans="1:31" s="6" customFormat="1" ht="22.5" customHeight="1" thickTop="1">
      <c r="A8" s="52" t="s">
        <v>65</v>
      </c>
      <c r="B8" s="113" t="s">
        <v>0</v>
      </c>
      <c r="C8" s="114">
        <v>40468</v>
      </c>
      <c r="D8" s="114"/>
      <c r="E8" s="114"/>
      <c r="F8" s="114"/>
      <c r="G8" s="110" t="s">
        <v>1</v>
      </c>
      <c r="H8" s="113" t="s">
        <v>0</v>
      </c>
      <c r="I8" s="123">
        <f>C8+1</f>
        <v>40469</v>
      </c>
      <c r="J8" s="123"/>
      <c r="K8" s="123"/>
      <c r="L8" s="123"/>
      <c r="M8" s="110" t="s">
        <v>1</v>
      </c>
      <c r="N8" s="113" t="s">
        <v>0</v>
      </c>
      <c r="O8" s="122">
        <f>I8+1</f>
        <v>40470</v>
      </c>
      <c r="P8" s="122"/>
      <c r="Q8" s="122"/>
      <c r="R8" s="122"/>
      <c r="S8" s="110" t="s">
        <v>1</v>
      </c>
      <c r="T8" s="113" t="s">
        <v>0</v>
      </c>
      <c r="U8" s="118">
        <f>O8+1</f>
        <v>40471</v>
      </c>
      <c r="V8" s="118"/>
      <c r="W8" s="118"/>
      <c r="X8" s="118"/>
      <c r="Y8" s="110" t="s">
        <v>1</v>
      </c>
      <c r="Z8" s="113" t="s">
        <v>0</v>
      </c>
      <c r="AA8" s="119">
        <f>U8+1</f>
        <v>40472</v>
      </c>
      <c r="AB8" s="119"/>
      <c r="AC8" s="119"/>
      <c r="AD8" s="119"/>
      <c r="AE8" s="110" t="s">
        <v>1</v>
      </c>
    </row>
    <row r="9" spans="1:32" s="6" customFormat="1" ht="22.5" customHeight="1">
      <c r="A9" s="53"/>
      <c r="B9" s="113"/>
      <c r="C9" s="5" t="s">
        <v>2</v>
      </c>
      <c r="D9" s="5"/>
      <c r="E9" s="115">
        <v>511</v>
      </c>
      <c r="F9" s="116"/>
      <c r="G9" s="110"/>
      <c r="H9" s="113"/>
      <c r="I9" s="5" t="s">
        <v>2</v>
      </c>
      <c r="J9" s="5"/>
      <c r="K9" s="115">
        <v>511</v>
      </c>
      <c r="L9" s="116"/>
      <c r="M9" s="110"/>
      <c r="N9" s="113"/>
      <c r="O9" s="5" t="s">
        <v>2</v>
      </c>
      <c r="P9" s="5"/>
      <c r="Q9" s="115">
        <v>511</v>
      </c>
      <c r="R9" s="116"/>
      <c r="S9" s="110"/>
      <c r="T9" s="113"/>
      <c r="U9" s="5" t="s">
        <v>2</v>
      </c>
      <c r="V9" s="5"/>
      <c r="W9" s="115">
        <v>511</v>
      </c>
      <c r="X9" s="116"/>
      <c r="Y9" s="110"/>
      <c r="Z9" s="113"/>
      <c r="AA9" s="5" t="s">
        <v>2</v>
      </c>
      <c r="AB9" s="5"/>
      <c r="AC9" s="115">
        <v>511</v>
      </c>
      <c r="AD9" s="116"/>
      <c r="AE9" s="110"/>
      <c r="AF9" s="16"/>
    </row>
    <row r="10" spans="1:32" s="6" customFormat="1" ht="22.5" customHeight="1">
      <c r="A10" s="71"/>
      <c r="B10" s="113"/>
      <c r="C10" s="5" t="s">
        <v>3</v>
      </c>
      <c r="D10" s="7" t="s">
        <v>4</v>
      </c>
      <c r="E10" s="8" t="s">
        <v>5</v>
      </c>
      <c r="F10" s="9" t="s">
        <v>6</v>
      </c>
      <c r="G10" s="110"/>
      <c r="H10" s="113"/>
      <c r="I10" s="5" t="s">
        <v>3</v>
      </c>
      <c r="J10" s="7" t="s">
        <v>4</v>
      </c>
      <c r="K10" s="8" t="s">
        <v>5</v>
      </c>
      <c r="L10" s="9" t="s">
        <v>6</v>
      </c>
      <c r="M10" s="110"/>
      <c r="N10" s="113"/>
      <c r="O10" s="5" t="s">
        <v>3</v>
      </c>
      <c r="P10" s="7" t="s">
        <v>4</v>
      </c>
      <c r="Q10" s="8" t="s">
        <v>5</v>
      </c>
      <c r="R10" s="9" t="s">
        <v>6</v>
      </c>
      <c r="S10" s="110"/>
      <c r="T10" s="113"/>
      <c r="U10" s="5" t="s">
        <v>3</v>
      </c>
      <c r="V10" s="7" t="s">
        <v>4</v>
      </c>
      <c r="W10" s="8" t="s">
        <v>5</v>
      </c>
      <c r="X10" s="9" t="s">
        <v>6</v>
      </c>
      <c r="Y10" s="110"/>
      <c r="Z10" s="113"/>
      <c r="AA10" s="5" t="s">
        <v>3</v>
      </c>
      <c r="AB10" s="7" t="s">
        <v>4</v>
      </c>
      <c r="AC10" s="8" t="s">
        <v>5</v>
      </c>
      <c r="AD10" s="9" t="s">
        <v>6</v>
      </c>
      <c r="AE10" s="110"/>
      <c r="AF10" s="16"/>
    </row>
    <row r="11" spans="1:31" s="16" customFormat="1" ht="22.5" customHeight="1">
      <c r="A11" s="72"/>
      <c r="B11" s="93" t="s">
        <v>7</v>
      </c>
      <c r="C11" s="10" t="s">
        <v>8</v>
      </c>
      <c r="D11" s="11">
        <v>6</v>
      </c>
      <c r="E11" s="60">
        <v>3</v>
      </c>
      <c r="F11" s="13"/>
      <c r="G11" s="11">
        <f>F11*D11/1000</f>
        <v>0</v>
      </c>
      <c r="H11" s="88" t="s">
        <v>9</v>
      </c>
      <c r="I11" s="10"/>
      <c r="J11" s="11"/>
      <c r="K11" s="12"/>
      <c r="L11" s="13"/>
      <c r="M11" s="11">
        <f aca="true" t="shared" si="0" ref="M11:M45">L11*J11/1000</f>
        <v>0</v>
      </c>
      <c r="N11" s="112" t="s">
        <v>10</v>
      </c>
      <c r="O11" s="10" t="s">
        <v>11</v>
      </c>
      <c r="P11" s="11">
        <v>12</v>
      </c>
      <c r="Q11" s="60">
        <v>6</v>
      </c>
      <c r="R11" s="13"/>
      <c r="S11" s="11">
        <f>R11*P11/1000</f>
        <v>0</v>
      </c>
      <c r="T11" s="88" t="s">
        <v>9</v>
      </c>
      <c r="U11" s="10"/>
      <c r="V11" s="14"/>
      <c r="W11" s="12"/>
      <c r="X11" s="13"/>
      <c r="Y11" s="11">
        <f aca="true" t="shared" si="1" ref="Y11:Y45">X11*V11/1000</f>
        <v>0</v>
      </c>
      <c r="Z11" s="94" t="s">
        <v>12</v>
      </c>
      <c r="AA11" s="15" t="s">
        <v>13</v>
      </c>
      <c r="AB11" s="11">
        <v>1.5</v>
      </c>
      <c r="AC11" s="60">
        <f>AB11*$AC$9/1000</f>
        <v>0.7665</v>
      </c>
      <c r="AD11" s="13"/>
      <c r="AE11" s="11">
        <f aca="true" t="shared" si="2" ref="AE11:AE46">AD11*AB11/1000</f>
        <v>0</v>
      </c>
    </row>
    <row r="12" spans="1:31" s="16" customFormat="1" ht="22.5" customHeight="1">
      <c r="A12" s="73"/>
      <c r="B12" s="86"/>
      <c r="C12" s="10"/>
      <c r="D12" s="11"/>
      <c r="E12" s="60"/>
      <c r="F12" s="13"/>
      <c r="G12" s="11">
        <f aca="true" t="shared" si="3" ref="G12:G45">F12*D12/1000</f>
        <v>0</v>
      </c>
      <c r="H12" s="90"/>
      <c r="I12" s="10"/>
      <c r="J12" s="11"/>
      <c r="K12" s="12"/>
      <c r="L12" s="13"/>
      <c r="M12" s="11">
        <f t="shared" si="0"/>
        <v>0</v>
      </c>
      <c r="N12" s="112"/>
      <c r="O12" s="10" t="s">
        <v>14</v>
      </c>
      <c r="P12" s="11">
        <v>15</v>
      </c>
      <c r="Q12" s="60">
        <v>8</v>
      </c>
      <c r="R12" s="13"/>
      <c r="S12" s="11">
        <f aca="true" t="shared" si="4" ref="S12:S37">R12*P12/1000</f>
        <v>0</v>
      </c>
      <c r="T12" s="90"/>
      <c r="U12" s="17"/>
      <c r="V12" s="14"/>
      <c r="W12" s="12"/>
      <c r="X12" s="18"/>
      <c r="Y12" s="11">
        <f t="shared" si="1"/>
        <v>0</v>
      </c>
      <c r="Z12" s="95"/>
      <c r="AA12" s="15" t="s">
        <v>15</v>
      </c>
      <c r="AB12" s="11">
        <v>1.5</v>
      </c>
      <c r="AC12" s="60">
        <f>AB12*$AC$9/1000</f>
        <v>0.7665</v>
      </c>
      <c r="AD12" s="13"/>
      <c r="AE12" s="11">
        <f t="shared" si="2"/>
        <v>0</v>
      </c>
    </row>
    <row r="13" spans="1:31" s="16" customFormat="1" ht="22.5" customHeight="1">
      <c r="A13" s="74"/>
      <c r="B13" s="87"/>
      <c r="C13" s="10"/>
      <c r="D13" s="11"/>
      <c r="E13" s="60"/>
      <c r="F13" s="13"/>
      <c r="G13" s="11">
        <f t="shared" si="3"/>
        <v>0</v>
      </c>
      <c r="H13" s="91"/>
      <c r="I13" s="10"/>
      <c r="J13" s="11"/>
      <c r="K13" s="12"/>
      <c r="L13" s="13"/>
      <c r="M13" s="11">
        <f t="shared" si="0"/>
        <v>0</v>
      </c>
      <c r="N13" s="112"/>
      <c r="O13" s="10" t="s">
        <v>16</v>
      </c>
      <c r="P13" s="11">
        <v>15</v>
      </c>
      <c r="Q13" s="60">
        <v>8</v>
      </c>
      <c r="R13" s="13"/>
      <c r="S13" s="11">
        <f t="shared" si="4"/>
        <v>0</v>
      </c>
      <c r="T13" s="91"/>
      <c r="U13" s="10"/>
      <c r="V13" s="14"/>
      <c r="W13" s="12"/>
      <c r="X13" s="13"/>
      <c r="Y13" s="11">
        <f t="shared" si="1"/>
        <v>0</v>
      </c>
      <c r="Z13" s="96"/>
      <c r="AA13" s="15"/>
      <c r="AB13" s="11"/>
      <c r="AC13" s="12"/>
      <c r="AD13" s="13"/>
      <c r="AE13" s="11">
        <f t="shared" si="2"/>
        <v>0</v>
      </c>
    </row>
    <row r="14" spans="1:31" s="16" customFormat="1" ht="22.5" customHeight="1">
      <c r="A14" s="74"/>
      <c r="B14" s="90" t="s">
        <v>66</v>
      </c>
      <c r="C14" s="10" t="s">
        <v>67</v>
      </c>
      <c r="D14" s="11">
        <v>10</v>
      </c>
      <c r="E14" s="60">
        <v>5</v>
      </c>
      <c r="F14" s="13"/>
      <c r="G14" s="11">
        <f t="shared" si="3"/>
        <v>0</v>
      </c>
      <c r="H14" s="90" t="s">
        <v>90</v>
      </c>
      <c r="I14" s="85" t="s">
        <v>91</v>
      </c>
      <c r="J14" s="11">
        <v>2</v>
      </c>
      <c r="K14" s="84">
        <v>1042</v>
      </c>
      <c r="L14" s="13"/>
      <c r="M14" s="11">
        <f>L14*J14</f>
        <v>0</v>
      </c>
      <c r="N14" s="112"/>
      <c r="O14" s="10" t="s">
        <v>18</v>
      </c>
      <c r="P14" s="11">
        <v>15</v>
      </c>
      <c r="Q14" s="60">
        <v>8</v>
      </c>
      <c r="R14" s="13"/>
      <c r="S14" s="11">
        <f t="shared" si="4"/>
        <v>0</v>
      </c>
      <c r="T14" s="90" t="s">
        <v>19</v>
      </c>
      <c r="U14" s="10" t="s">
        <v>17</v>
      </c>
      <c r="V14" s="11">
        <v>65</v>
      </c>
      <c r="W14" s="60">
        <f>V14*$K$9/1000</f>
        <v>33.215</v>
      </c>
      <c r="X14" s="13"/>
      <c r="Y14" s="11">
        <f>X14*V14/1000</f>
        <v>0</v>
      </c>
      <c r="Z14" s="90" t="s">
        <v>20</v>
      </c>
      <c r="AA14" s="10" t="s">
        <v>21</v>
      </c>
      <c r="AB14" s="11">
        <v>45</v>
      </c>
      <c r="AC14" s="60">
        <f>AB14*$AC$9/1000</f>
        <v>22.995</v>
      </c>
      <c r="AD14" s="13"/>
      <c r="AE14" s="11">
        <f t="shared" si="2"/>
        <v>0</v>
      </c>
    </row>
    <row r="15" spans="1:31" s="16" customFormat="1" ht="22.5" customHeight="1">
      <c r="A15" s="74"/>
      <c r="B15" s="90"/>
      <c r="C15" s="20" t="s">
        <v>22</v>
      </c>
      <c r="D15" s="11">
        <v>65</v>
      </c>
      <c r="E15" s="60">
        <v>33</v>
      </c>
      <c r="F15" s="13"/>
      <c r="G15" s="11">
        <f t="shared" si="3"/>
        <v>0</v>
      </c>
      <c r="H15" s="90"/>
      <c r="I15" s="10" t="s">
        <v>92</v>
      </c>
      <c r="J15" s="11">
        <v>2</v>
      </c>
      <c r="K15" s="60">
        <v>1</v>
      </c>
      <c r="L15" s="13"/>
      <c r="M15" s="11">
        <f t="shared" si="0"/>
        <v>0</v>
      </c>
      <c r="N15" s="112"/>
      <c r="O15" s="10" t="s">
        <v>23</v>
      </c>
      <c r="P15" s="11">
        <v>1</v>
      </c>
      <c r="Q15" s="12">
        <f>P15*$K$9/1000</f>
        <v>0.511</v>
      </c>
      <c r="R15" s="13"/>
      <c r="S15" s="11">
        <f t="shared" si="4"/>
        <v>0</v>
      </c>
      <c r="T15" s="90"/>
      <c r="U15" s="10" t="s">
        <v>85</v>
      </c>
      <c r="V15" s="11">
        <v>9</v>
      </c>
      <c r="W15" s="60">
        <f>V15*$K$9/1000</f>
        <v>4.599</v>
      </c>
      <c r="X15" s="13"/>
      <c r="Y15" s="11">
        <f t="shared" si="1"/>
        <v>0</v>
      </c>
      <c r="Z15" s="90"/>
      <c r="AA15" s="10" t="s">
        <v>24</v>
      </c>
      <c r="AB15" s="11">
        <v>25</v>
      </c>
      <c r="AC15" s="60">
        <f>AB15*$AC$9/1000</f>
        <v>12.775</v>
      </c>
      <c r="AD15" s="13"/>
      <c r="AE15" s="11">
        <f t="shared" si="2"/>
        <v>0</v>
      </c>
    </row>
    <row r="16" spans="1:31" s="16" customFormat="1" ht="22.5" customHeight="1">
      <c r="A16" s="74"/>
      <c r="B16" s="90"/>
      <c r="C16" s="10" t="s">
        <v>68</v>
      </c>
      <c r="D16" s="11">
        <v>1</v>
      </c>
      <c r="E16" s="12">
        <f>D16*$E$9/1000</f>
        <v>0.511</v>
      </c>
      <c r="F16" s="13"/>
      <c r="G16" s="11">
        <f t="shared" si="3"/>
        <v>0</v>
      </c>
      <c r="H16" s="90"/>
      <c r="I16" s="10" t="s">
        <v>93</v>
      </c>
      <c r="J16" s="11">
        <v>2</v>
      </c>
      <c r="K16" s="60">
        <v>1</v>
      </c>
      <c r="L16" s="13"/>
      <c r="M16" s="11">
        <f t="shared" si="0"/>
        <v>0</v>
      </c>
      <c r="N16" s="112"/>
      <c r="O16" s="10" t="s">
        <v>26</v>
      </c>
      <c r="P16" s="11">
        <v>2</v>
      </c>
      <c r="Q16" s="60">
        <f>P16*$K$9/1000</f>
        <v>1.022</v>
      </c>
      <c r="R16" s="13"/>
      <c r="S16" s="11">
        <f t="shared" si="4"/>
        <v>0</v>
      </c>
      <c r="T16" s="90"/>
      <c r="U16" s="10" t="s">
        <v>27</v>
      </c>
      <c r="V16" s="11">
        <v>5</v>
      </c>
      <c r="W16" s="60">
        <f>V16*$K$9/1000</f>
        <v>2.555</v>
      </c>
      <c r="X16" s="13"/>
      <c r="Y16" s="11">
        <f t="shared" si="1"/>
        <v>0</v>
      </c>
      <c r="Z16" s="90"/>
      <c r="AA16" s="10" t="s">
        <v>25</v>
      </c>
      <c r="AB16" s="11">
        <v>1</v>
      </c>
      <c r="AC16" s="12">
        <f>AB16*$AC$9/1000</f>
        <v>0.511</v>
      </c>
      <c r="AD16" s="13"/>
      <c r="AE16" s="11">
        <f t="shared" si="2"/>
        <v>0</v>
      </c>
    </row>
    <row r="17" spans="1:31" s="16" customFormat="1" ht="22.5" customHeight="1">
      <c r="A17" s="74"/>
      <c r="B17" s="90"/>
      <c r="C17" s="10"/>
      <c r="D17" s="11"/>
      <c r="E17" s="12"/>
      <c r="F17" s="13"/>
      <c r="G17" s="11">
        <f t="shared" si="3"/>
        <v>0</v>
      </c>
      <c r="H17" s="90"/>
      <c r="I17" s="10" t="s">
        <v>120</v>
      </c>
      <c r="J17" s="11"/>
      <c r="K17" s="12">
        <v>1</v>
      </c>
      <c r="L17" s="13"/>
      <c r="M17" s="11">
        <f t="shared" si="0"/>
        <v>0</v>
      </c>
      <c r="N17" s="112"/>
      <c r="O17" s="10"/>
      <c r="P17" s="11"/>
      <c r="Q17" s="12"/>
      <c r="R17" s="13"/>
      <c r="S17" s="11">
        <f t="shared" si="4"/>
        <v>0</v>
      </c>
      <c r="T17" s="90"/>
      <c r="U17" s="21" t="s">
        <v>86</v>
      </c>
      <c r="V17" s="11">
        <v>39</v>
      </c>
      <c r="W17" s="60">
        <f>V17*$K$9/1000</f>
        <v>19.929</v>
      </c>
      <c r="X17" s="13"/>
      <c r="Y17" s="11">
        <f t="shared" si="1"/>
        <v>0</v>
      </c>
      <c r="Z17" s="90"/>
      <c r="AA17" s="10" t="s">
        <v>26</v>
      </c>
      <c r="AB17" s="11">
        <v>2</v>
      </c>
      <c r="AC17" s="60">
        <f>AB17*$K$9/1000</f>
        <v>1.022</v>
      </c>
      <c r="AD17" s="13"/>
      <c r="AE17" s="11">
        <f t="shared" si="2"/>
        <v>0</v>
      </c>
    </row>
    <row r="18" spans="1:32" s="16" customFormat="1" ht="22.5" customHeight="1">
      <c r="A18" s="74"/>
      <c r="B18" s="90"/>
      <c r="C18" s="10"/>
      <c r="D18" s="11"/>
      <c r="E18" s="12"/>
      <c r="F18" s="13"/>
      <c r="G18" s="11">
        <f t="shared" si="3"/>
        <v>0</v>
      </c>
      <c r="H18" s="90"/>
      <c r="I18" s="10"/>
      <c r="J18" s="11"/>
      <c r="K18" s="11"/>
      <c r="L18" s="13"/>
      <c r="M18" s="11">
        <f t="shared" si="0"/>
        <v>0</v>
      </c>
      <c r="N18" s="112"/>
      <c r="O18" s="10"/>
      <c r="P18" s="11"/>
      <c r="Q18" s="12"/>
      <c r="R18" s="13"/>
      <c r="S18" s="11">
        <f t="shared" si="4"/>
        <v>0</v>
      </c>
      <c r="T18" s="90"/>
      <c r="U18" s="10"/>
      <c r="V18" s="11"/>
      <c r="W18" s="12"/>
      <c r="X18" s="13"/>
      <c r="Y18" s="11">
        <f t="shared" si="1"/>
        <v>0</v>
      </c>
      <c r="Z18" s="90"/>
      <c r="AA18" s="15"/>
      <c r="AB18" s="11"/>
      <c r="AC18" s="12"/>
      <c r="AD18" s="13"/>
      <c r="AE18" s="11">
        <f t="shared" si="2"/>
        <v>0</v>
      </c>
      <c r="AF18" s="6"/>
    </row>
    <row r="19" spans="1:31" s="16" customFormat="1" ht="22.5" customHeight="1">
      <c r="A19" s="74"/>
      <c r="B19" s="90"/>
      <c r="C19" s="10"/>
      <c r="D19" s="11"/>
      <c r="E19" s="12"/>
      <c r="F19" s="13"/>
      <c r="G19" s="11">
        <f t="shared" si="3"/>
        <v>0</v>
      </c>
      <c r="H19" s="90"/>
      <c r="I19" s="10"/>
      <c r="J19" s="11"/>
      <c r="K19" s="11"/>
      <c r="L19" s="13"/>
      <c r="M19" s="11">
        <f t="shared" si="0"/>
        <v>0</v>
      </c>
      <c r="N19" s="112"/>
      <c r="O19" s="10"/>
      <c r="P19" s="11"/>
      <c r="Q19" s="12"/>
      <c r="R19" s="13"/>
      <c r="S19" s="11">
        <f t="shared" si="4"/>
        <v>0</v>
      </c>
      <c r="T19" s="90"/>
      <c r="U19" s="11"/>
      <c r="V19" s="11"/>
      <c r="W19" s="11"/>
      <c r="X19" s="13"/>
      <c r="Y19" s="11">
        <f t="shared" si="1"/>
        <v>0</v>
      </c>
      <c r="Z19" s="90"/>
      <c r="AA19" s="15"/>
      <c r="AB19" s="11"/>
      <c r="AC19" s="11"/>
      <c r="AD19" s="13"/>
      <c r="AE19" s="11">
        <f t="shared" si="2"/>
        <v>0</v>
      </c>
    </row>
    <row r="20" spans="1:32" s="6" customFormat="1" ht="22.5" customHeight="1">
      <c r="A20" s="74"/>
      <c r="B20" s="91"/>
      <c r="C20" s="5"/>
      <c r="D20" s="5"/>
      <c r="E20" s="92"/>
      <c r="F20" s="92"/>
      <c r="G20" s="11">
        <f t="shared" si="3"/>
        <v>0</v>
      </c>
      <c r="H20" s="91"/>
      <c r="I20" s="5"/>
      <c r="J20" s="5"/>
      <c r="K20" s="92"/>
      <c r="L20" s="92"/>
      <c r="M20" s="11">
        <f t="shared" si="0"/>
        <v>0</v>
      </c>
      <c r="N20" s="112"/>
      <c r="O20" s="5"/>
      <c r="P20" s="5"/>
      <c r="Q20" s="92"/>
      <c r="R20" s="92"/>
      <c r="S20" s="11">
        <f t="shared" si="4"/>
        <v>0</v>
      </c>
      <c r="T20" s="91"/>
      <c r="U20" s="5"/>
      <c r="V20" s="5"/>
      <c r="W20" s="92"/>
      <c r="X20" s="92"/>
      <c r="Y20" s="11">
        <f t="shared" si="1"/>
        <v>0</v>
      </c>
      <c r="Z20" s="91"/>
      <c r="AA20" s="5"/>
      <c r="AB20" s="5"/>
      <c r="AC20" s="92"/>
      <c r="AD20" s="92"/>
      <c r="AE20" s="11">
        <f t="shared" si="2"/>
        <v>0</v>
      </c>
      <c r="AF20" s="16"/>
    </row>
    <row r="21" spans="1:31" s="16" customFormat="1" ht="22.5" customHeight="1" thickBot="1">
      <c r="A21" s="75"/>
      <c r="B21" s="91" t="s">
        <v>69</v>
      </c>
      <c r="C21" s="22" t="s">
        <v>72</v>
      </c>
      <c r="D21" s="11">
        <v>20</v>
      </c>
      <c r="E21" s="60">
        <v>11</v>
      </c>
      <c r="F21" s="13"/>
      <c r="G21" s="11">
        <f t="shared" si="3"/>
        <v>0</v>
      </c>
      <c r="H21" s="91" t="s">
        <v>28</v>
      </c>
      <c r="I21" s="23" t="s">
        <v>14</v>
      </c>
      <c r="J21" s="11">
        <v>48</v>
      </c>
      <c r="K21" s="60">
        <v>26</v>
      </c>
      <c r="L21" s="13"/>
      <c r="M21" s="11">
        <f t="shared" si="0"/>
        <v>0</v>
      </c>
      <c r="N21" s="112" t="s">
        <v>29</v>
      </c>
      <c r="O21" s="10" t="s">
        <v>29</v>
      </c>
      <c r="P21" s="11">
        <v>1</v>
      </c>
      <c r="Q21" s="19">
        <f>P21*$Q$9</f>
        <v>511</v>
      </c>
      <c r="R21" s="13"/>
      <c r="S21" s="11">
        <f>R21*P21</f>
        <v>0</v>
      </c>
      <c r="T21" s="91" t="s">
        <v>102</v>
      </c>
      <c r="U21" s="21" t="s">
        <v>121</v>
      </c>
      <c r="V21" s="11">
        <v>40</v>
      </c>
      <c r="W21" s="60">
        <f>V21*$K$9/1000</f>
        <v>20.44</v>
      </c>
      <c r="X21" s="13"/>
      <c r="Y21" s="11">
        <f t="shared" si="1"/>
        <v>0</v>
      </c>
      <c r="Z21" s="91" t="s">
        <v>30</v>
      </c>
      <c r="AA21" s="15" t="s">
        <v>31</v>
      </c>
      <c r="AB21" s="11">
        <v>13</v>
      </c>
      <c r="AC21" s="60">
        <f aca="true" t="shared" si="5" ref="AC21:AC26">AB21*$AC$9/1000</f>
        <v>6.643</v>
      </c>
      <c r="AD21" s="13"/>
      <c r="AE21" s="11">
        <f t="shared" si="2"/>
        <v>0</v>
      </c>
    </row>
    <row r="22" spans="1:31" s="16" customFormat="1" ht="22.5" customHeight="1" thickTop="1">
      <c r="A22" s="76"/>
      <c r="B22" s="112"/>
      <c r="C22" s="24" t="s">
        <v>73</v>
      </c>
      <c r="D22" s="11">
        <v>5</v>
      </c>
      <c r="E22" s="12">
        <v>2.5</v>
      </c>
      <c r="F22" s="13"/>
      <c r="G22" s="11">
        <f t="shared" si="3"/>
        <v>0</v>
      </c>
      <c r="H22" s="112"/>
      <c r="I22" s="15" t="s">
        <v>32</v>
      </c>
      <c r="J22" s="11">
        <v>1</v>
      </c>
      <c r="K22" s="12">
        <f>J22*$E$9/1000</f>
        <v>0.511</v>
      </c>
      <c r="L22" s="13"/>
      <c r="M22" s="11">
        <f t="shared" si="0"/>
        <v>0</v>
      </c>
      <c r="N22" s="112"/>
      <c r="O22" s="10"/>
      <c r="P22" s="11"/>
      <c r="Q22" s="12"/>
      <c r="R22" s="18"/>
      <c r="S22" s="11">
        <f t="shared" si="4"/>
        <v>0</v>
      </c>
      <c r="T22" s="112"/>
      <c r="U22" s="21" t="s">
        <v>103</v>
      </c>
      <c r="V22" s="11">
        <v>15</v>
      </c>
      <c r="W22" s="60">
        <f>V22*$K$9/1000</f>
        <v>7.665</v>
      </c>
      <c r="X22" s="13"/>
      <c r="Y22" s="11">
        <f t="shared" si="1"/>
        <v>0</v>
      </c>
      <c r="Z22" s="112"/>
      <c r="AA22" s="23" t="s">
        <v>118</v>
      </c>
      <c r="AB22" s="11">
        <v>20</v>
      </c>
      <c r="AC22" s="60">
        <f t="shared" si="5"/>
        <v>10.22</v>
      </c>
      <c r="AD22" s="13"/>
      <c r="AE22" s="11">
        <f t="shared" si="2"/>
        <v>0</v>
      </c>
    </row>
    <row r="23" spans="1:31" s="16" customFormat="1" ht="22.5" customHeight="1">
      <c r="A23" s="74"/>
      <c r="B23" s="112"/>
      <c r="C23" s="10" t="s">
        <v>74</v>
      </c>
      <c r="D23" s="11">
        <v>5</v>
      </c>
      <c r="E23" s="12">
        <v>2.5</v>
      </c>
      <c r="F23" s="13"/>
      <c r="G23" s="11">
        <f t="shared" si="3"/>
        <v>0</v>
      </c>
      <c r="H23" s="112"/>
      <c r="I23" s="15"/>
      <c r="J23" s="11"/>
      <c r="K23" s="12"/>
      <c r="L23" s="13"/>
      <c r="M23" s="11">
        <f t="shared" si="0"/>
        <v>0</v>
      </c>
      <c r="N23" s="112"/>
      <c r="O23" s="64" t="s">
        <v>106</v>
      </c>
      <c r="P23" s="65"/>
      <c r="Q23" s="66"/>
      <c r="R23" s="67"/>
      <c r="S23" s="65">
        <f>R23*P23/1000</f>
        <v>0</v>
      </c>
      <c r="T23" s="112"/>
      <c r="U23" s="10" t="s">
        <v>104</v>
      </c>
      <c r="V23" s="11">
        <v>20</v>
      </c>
      <c r="W23" s="60">
        <f>V23*$K$9/1000</f>
        <v>10.22</v>
      </c>
      <c r="X23" s="13"/>
      <c r="Y23" s="11">
        <f t="shared" si="1"/>
        <v>0</v>
      </c>
      <c r="Z23" s="112"/>
      <c r="AA23" s="15" t="s">
        <v>34</v>
      </c>
      <c r="AB23" s="11">
        <v>10</v>
      </c>
      <c r="AC23" s="60">
        <f t="shared" si="5"/>
        <v>5.11</v>
      </c>
      <c r="AD23" s="13"/>
      <c r="AE23" s="11">
        <f t="shared" si="2"/>
        <v>0</v>
      </c>
    </row>
    <row r="24" spans="1:31" s="16" customFormat="1" ht="22.5" customHeight="1">
      <c r="A24" s="74"/>
      <c r="B24" s="112"/>
      <c r="C24" s="10" t="s">
        <v>18</v>
      </c>
      <c r="D24" s="11">
        <v>10</v>
      </c>
      <c r="E24" s="60">
        <v>5</v>
      </c>
      <c r="F24" s="13"/>
      <c r="G24" s="11">
        <f t="shared" si="3"/>
        <v>0</v>
      </c>
      <c r="H24" s="112"/>
      <c r="I24" s="15"/>
      <c r="J24" s="11"/>
      <c r="K24" s="12"/>
      <c r="L24" s="13"/>
      <c r="M24" s="11">
        <f t="shared" si="0"/>
        <v>0</v>
      </c>
      <c r="N24" s="112"/>
      <c r="O24" s="64" t="s">
        <v>107</v>
      </c>
      <c r="P24" s="65">
        <v>20</v>
      </c>
      <c r="Q24" s="70">
        <v>5</v>
      </c>
      <c r="R24" s="67"/>
      <c r="S24" s="65">
        <f>R24*P24/1000</f>
        <v>0</v>
      </c>
      <c r="T24" s="112"/>
      <c r="U24" s="10" t="s">
        <v>105</v>
      </c>
      <c r="V24" s="11">
        <v>5</v>
      </c>
      <c r="W24" s="12">
        <v>2.5</v>
      </c>
      <c r="X24" s="13"/>
      <c r="Y24" s="11">
        <f t="shared" si="1"/>
        <v>0</v>
      </c>
      <c r="Z24" s="112"/>
      <c r="AA24" s="15" t="s">
        <v>36</v>
      </c>
      <c r="AB24" s="11">
        <v>3</v>
      </c>
      <c r="AC24" s="12">
        <f t="shared" si="5"/>
        <v>1.533</v>
      </c>
      <c r="AD24" s="13"/>
      <c r="AE24" s="11">
        <f t="shared" si="2"/>
        <v>0</v>
      </c>
    </row>
    <row r="25" spans="1:31" s="16" customFormat="1" ht="22.5" customHeight="1">
      <c r="A25" s="74"/>
      <c r="B25" s="112"/>
      <c r="C25" s="10" t="s">
        <v>75</v>
      </c>
      <c r="D25" s="11">
        <v>45</v>
      </c>
      <c r="E25" s="60">
        <f>D25*$E$9/1000</f>
        <v>22.995</v>
      </c>
      <c r="F25" s="13"/>
      <c r="G25" s="11">
        <f t="shared" si="3"/>
        <v>0</v>
      </c>
      <c r="H25" s="112"/>
      <c r="I25" s="15"/>
      <c r="J25" s="11"/>
      <c r="K25" s="12"/>
      <c r="L25" s="13"/>
      <c r="M25" s="11">
        <f t="shared" si="0"/>
        <v>0</v>
      </c>
      <c r="N25" s="112"/>
      <c r="O25" s="64" t="s">
        <v>108</v>
      </c>
      <c r="P25" s="65">
        <v>30</v>
      </c>
      <c r="Q25" s="70">
        <f>P25*265/1000</f>
        <v>7.95</v>
      </c>
      <c r="R25" s="67"/>
      <c r="S25" s="65">
        <f>R25*P25/1000</f>
        <v>0</v>
      </c>
      <c r="T25" s="112"/>
      <c r="U25" s="61" t="s">
        <v>111</v>
      </c>
      <c r="V25" s="11"/>
      <c r="W25" s="12"/>
      <c r="X25" s="13"/>
      <c r="Y25" s="11">
        <f t="shared" si="1"/>
        <v>0</v>
      </c>
      <c r="Z25" s="112"/>
      <c r="AA25" s="15" t="s">
        <v>33</v>
      </c>
      <c r="AB25" s="11">
        <v>5</v>
      </c>
      <c r="AC25" s="60">
        <f t="shared" si="5"/>
        <v>2.555</v>
      </c>
      <c r="AD25" s="13"/>
      <c r="AE25" s="11">
        <f t="shared" si="2"/>
        <v>0</v>
      </c>
    </row>
    <row r="26" spans="1:32" s="16" customFormat="1" ht="22.5" customHeight="1">
      <c r="A26" s="74"/>
      <c r="B26" s="112"/>
      <c r="C26" s="10"/>
      <c r="D26" s="11"/>
      <c r="E26" s="12"/>
      <c r="F26" s="13"/>
      <c r="G26" s="11">
        <f t="shared" si="3"/>
        <v>0</v>
      </c>
      <c r="H26" s="112"/>
      <c r="I26" s="15"/>
      <c r="J26" s="11"/>
      <c r="K26" s="12"/>
      <c r="L26" s="13"/>
      <c r="M26" s="11">
        <f t="shared" si="0"/>
        <v>0</v>
      </c>
      <c r="N26" s="112"/>
      <c r="O26" s="64" t="s">
        <v>109</v>
      </c>
      <c r="P26" s="65">
        <v>1</v>
      </c>
      <c r="Q26" s="66">
        <f>P26*265/1000</f>
        <v>0.265</v>
      </c>
      <c r="R26" s="67"/>
      <c r="S26" s="65">
        <f>R26*P26/1000</f>
        <v>0</v>
      </c>
      <c r="T26" s="112"/>
      <c r="U26" s="10"/>
      <c r="V26" s="11"/>
      <c r="W26" s="12"/>
      <c r="X26" s="13"/>
      <c r="Y26" s="11">
        <f t="shared" si="1"/>
        <v>0</v>
      </c>
      <c r="Z26" s="112"/>
      <c r="AA26" s="10" t="s">
        <v>35</v>
      </c>
      <c r="AB26" s="11">
        <v>10</v>
      </c>
      <c r="AC26" s="60">
        <f t="shared" si="5"/>
        <v>5.11</v>
      </c>
      <c r="AD26" s="13"/>
      <c r="AE26" s="11">
        <f t="shared" si="2"/>
        <v>0</v>
      </c>
      <c r="AF26" s="6"/>
    </row>
    <row r="27" spans="1:31" s="16" customFormat="1" ht="22.5" customHeight="1">
      <c r="A27" s="77"/>
      <c r="B27" s="112"/>
      <c r="C27" s="10"/>
      <c r="D27" s="25"/>
      <c r="E27" s="12"/>
      <c r="F27" s="13"/>
      <c r="G27" s="11">
        <f t="shared" si="3"/>
        <v>0</v>
      </c>
      <c r="H27" s="112"/>
      <c r="I27" s="15"/>
      <c r="J27" s="11"/>
      <c r="K27" s="12"/>
      <c r="L27" s="13"/>
      <c r="M27" s="11">
        <f t="shared" si="0"/>
        <v>0</v>
      </c>
      <c r="N27" s="112"/>
      <c r="O27" s="64" t="s">
        <v>110</v>
      </c>
      <c r="P27" s="68">
        <v>1</v>
      </c>
      <c r="Q27" s="66">
        <f>P27*265/1000</f>
        <v>0.265</v>
      </c>
      <c r="R27" s="69"/>
      <c r="S27" s="65">
        <f>R27*P27/1000</f>
        <v>0</v>
      </c>
      <c r="T27" s="112"/>
      <c r="U27" s="10"/>
      <c r="V27" s="11"/>
      <c r="W27" s="11"/>
      <c r="X27" s="13"/>
      <c r="Y27" s="11">
        <f t="shared" si="1"/>
        <v>0</v>
      </c>
      <c r="Z27" s="112"/>
      <c r="AA27" s="11"/>
      <c r="AB27" s="11"/>
      <c r="AC27" s="11"/>
      <c r="AD27" s="13"/>
      <c r="AE27" s="11">
        <f t="shared" si="2"/>
        <v>0</v>
      </c>
    </row>
    <row r="28" spans="1:32" s="6" customFormat="1" ht="22.5" customHeight="1" thickBot="1">
      <c r="A28" s="78"/>
      <c r="B28" s="112"/>
      <c r="C28" s="5"/>
      <c r="D28" s="5"/>
      <c r="E28" s="92"/>
      <c r="F28" s="92"/>
      <c r="G28" s="11">
        <f t="shared" si="3"/>
        <v>0</v>
      </c>
      <c r="H28" s="112"/>
      <c r="I28" s="5"/>
      <c r="J28" s="5"/>
      <c r="K28" s="92"/>
      <c r="L28" s="92"/>
      <c r="M28" s="11">
        <f t="shared" si="0"/>
        <v>0</v>
      </c>
      <c r="N28" s="112"/>
      <c r="O28" s="10"/>
      <c r="P28" s="5"/>
      <c r="Q28" s="92"/>
      <c r="R28" s="92"/>
      <c r="S28" s="11"/>
      <c r="T28" s="112"/>
      <c r="U28" s="5"/>
      <c r="V28" s="5"/>
      <c r="W28" s="92"/>
      <c r="X28" s="92"/>
      <c r="Y28" s="11">
        <f t="shared" si="1"/>
        <v>0</v>
      </c>
      <c r="Z28" s="112"/>
      <c r="AA28" s="5"/>
      <c r="AB28" s="5"/>
      <c r="AC28" s="92"/>
      <c r="AD28" s="92"/>
      <c r="AE28" s="11">
        <f t="shared" si="2"/>
        <v>0</v>
      </c>
      <c r="AF28" s="16"/>
    </row>
    <row r="29" spans="1:31" s="16" customFormat="1" ht="22.5" customHeight="1" thickTop="1">
      <c r="A29" s="79"/>
      <c r="B29" s="112" t="s">
        <v>70</v>
      </c>
      <c r="C29" s="15" t="s">
        <v>71</v>
      </c>
      <c r="D29" s="11">
        <v>70</v>
      </c>
      <c r="E29" s="60">
        <v>36</v>
      </c>
      <c r="F29" s="13"/>
      <c r="G29" s="11">
        <f>F29*D29/1000</f>
        <v>0</v>
      </c>
      <c r="H29" s="112" t="s">
        <v>78</v>
      </c>
      <c r="I29" s="10" t="s">
        <v>79</v>
      </c>
      <c r="J29" s="11">
        <v>78</v>
      </c>
      <c r="K29" s="60">
        <f>J29*$K$9/1000</f>
        <v>39.858</v>
      </c>
      <c r="L29" s="13"/>
      <c r="M29" s="11">
        <f t="shared" si="0"/>
        <v>0</v>
      </c>
      <c r="N29" s="112" t="s">
        <v>98</v>
      </c>
      <c r="O29" s="15" t="s">
        <v>99</v>
      </c>
      <c r="P29" s="11">
        <v>70</v>
      </c>
      <c r="Q29" s="60">
        <f>P29*$K$9/1000</f>
        <v>35.77</v>
      </c>
      <c r="R29" s="13"/>
      <c r="S29" s="11">
        <f t="shared" si="4"/>
        <v>0</v>
      </c>
      <c r="T29" s="112" t="s">
        <v>81</v>
      </c>
      <c r="U29" s="15" t="s">
        <v>82</v>
      </c>
      <c r="V29" s="11">
        <v>78</v>
      </c>
      <c r="W29" s="60">
        <f>V29*$K$9/1000</f>
        <v>39.858</v>
      </c>
      <c r="X29" s="13"/>
      <c r="Y29" s="11">
        <f t="shared" si="1"/>
        <v>0</v>
      </c>
      <c r="Z29" s="112" t="s">
        <v>83</v>
      </c>
      <c r="AA29" s="15" t="s">
        <v>117</v>
      </c>
      <c r="AB29" s="11">
        <v>75</v>
      </c>
      <c r="AC29" s="60">
        <v>38</v>
      </c>
      <c r="AD29" s="13"/>
      <c r="AE29" s="11">
        <f t="shared" si="2"/>
        <v>0</v>
      </c>
    </row>
    <row r="30" spans="1:31" s="16" customFormat="1" ht="22.5" customHeight="1">
      <c r="A30" s="80"/>
      <c r="B30" s="112"/>
      <c r="C30" s="15" t="s">
        <v>23</v>
      </c>
      <c r="D30" s="11">
        <v>0.5</v>
      </c>
      <c r="E30" s="12">
        <f>D30*$E$9/1000</f>
        <v>0.2555</v>
      </c>
      <c r="F30" s="13"/>
      <c r="G30" s="11">
        <f t="shared" si="3"/>
        <v>0</v>
      </c>
      <c r="H30" s="112"/>
      <c r="I30" s="10" t="s">
        <v>80</v>
      </c>
      <c r="J30" s="11">
        <v>0.5</v>
      </c>
      <c r="K30" s="12">
        <f>J30*$K$9/1000</f>
        <v>0.2555</v>
      </c>
      <c r="L30" s="13"/>
      <c r="M30" s="11">
        <f t="shared" si="0"/>
        <v>0</v>
      </c>
      <c r="N30" s="112"/>
      <c r="O30" s="15" t="s">
        <v>100</v>
      </c>
      <c r="P30" s="11">
        <v>0.5</v>
      </c>
      <c r="Q30" s="12">
        <f>P30*$K$9/1000</f>
        <v>0.2555</v>
      </c>
      <c r="R30" s="13"/>
      <c r="S30" s="11">
        <f t="shared" si="4"/>
        <v>0</v>
      </c>
      <c r="T30" s="112"/>
      <c r="U30" s="15" t="s">
        <v>23</v>
      </c>
      <c r="V30" s="11">
        <v>0.5</v>
      </c>
      <c r="W30" s="60">
        <f>V30*$K$9/1000</f>
        <v>0.2555</v>
      </c>
      <c r="X30" s="13"/>
      <c r="Y30" s="11">
        <f t="shared" si="1"/>
        <v>0</v>
      </c>
      <c r="Z30" s="112"/>
      <c r="AA30" s="15" t="s">
        <v>84</v>
      </c>
      <c r="AB30" s="11">
        <v>0.5</v>
      </c>
      <c r="AC30" s="12">
        <f>AB30*$AC$9/1000</f>
        <v>0.2555</v>
      </c>
      <c r="AD30" s="13"/>
      <c r="AE30" s="11">
        <f t="shared" si="2"/>
        <v>0</v>
      </c>
    </row>
    <row r="31" spans="1:31" s="16" customFormat="1" ht="22.5" customHeight="1">
      <c r="A31" s="81"/>
      <c r="B31" s="112"/>
      <c r="C31" s="15"/>
      <c r="D31" s="11"/>
      <c r="E31" s="11"/>
      <c r="F31" s="13"/>
      <c r="G31" s="11">
        <f t="shared" si="3"/>
        <v>0</v>
      </c>
      <c r="H31" s="112"/>
      <c r="I31" s="10"/>
      <c r="J31" s="11"/>
      <c r="K31" s="11"/>
      <c r="L31" s="13"/>
      <c r="M31" s="11">
        <f t="shared" si="0"/>
        <v>0</v>
      </c>
      <c r="N31" s="112"/>
      <c r="O31" s="15"/>
      <c r="P31" s="11"/>
      <c r="Q31" s="12"/>
      <c r="R31" s="13"/>
      <c r="S31" s="11">
        <f t="shared" si="4"/>
        <v>0</v>
      </c>
      <c r="T31" s="112"/>
      <c r="U31" s="15"/>
      <c r="V31" s="11"/>
      <c r="W31" s="11"/>
      <c r="X31" s="13"/>
      <c r="Y31" s="11">
        <f t="shared" si="1"/>
        <v>0</v>
      </c>
      <c r="Z31" s="112"/>
      <c r="AA31" s="15"/>
      <c r="AB31" s="11"/>
      <c r="AC31" s="12"/>
      <c r="AD31" s="13"/>
      <c r="AE31" s="11">
        <f t="shared" si="2"/>
        <v>0</v>
      </c>
    </row>
    <row r="32" spans="1:31" s="16" customFormat="1" ht="22.5" customHeight="1">
      <c r="A32" s="54"/>
      <c r="B32" s="112"/>
      <c r="C32" s="15"/>
      <c r="D32" s="11"/>
      <c r="E32" s="11"/>
      <c r="F32" s="13"/>
      <c r="G32" s="11">
        <f t="shared" si="3"/>
        <v>0</v>
      </c>
      <c r="H32" s="112"/>
      <c r="I32" s="10"/>
      <c r="J32" s="11"/>
      <c r="K32" s="11"/>
      <c r="L32" s="13"/>
      <c r="M32" s="11">
        <f t="shared" si="0"/>
        <v>0</v>
      </c>
      <c r="N32" s="112"/>
      <c r="O32" s="15"/>
      <c r="P32" s="11"/>
      <c r="Q32" s="11"/>
      <c r="R32" s="13"/>
      <c r="S32" s="11">
        <f t="shared" si="4"/>
        <v>0</v>
      </c>
      <c r="T32" s="112"/>
      <c r="U32" s="15"/>
      <c r="V32" s="11"/>
      <c r="W32" s="11"/>
      <c r="X32" s="13"/>
      <c r="Y32" s="11">
        <f t="shared" si="1"/>
        <v>0</v>
      </c>
      <c r="Z32" s="112"/>
      <c r="AA32" s="15"/>
      <c r="AB32" s="11"/>
      <c r="AC32" s="11"/>
      <c r="AD32" s="13"/>
      <c r="AE32" s="11">
        <f t="shared" si="2"/>
        <v>0</v>
      </c>
    </row>
    <row r="33" spans="1:31" s="16" customFormat="1" ht="22.5" customHeight="1">
      <c r="A33" s="82"/>
      <c r="B33" s="112"/>
      <c r="C33" s="15"/>
      <c r="D33" s="11"/>
      <c r="E33" s="11"/>
      <c r="F33" s="13"/>
      <c r="G33" s="11">
        <f t="shared" si="3"/>
        <v>0</v>
      </c>
      <c r="H33" s="112"/>
      <c r="I33" s="10"/>
      <c r="J33" s="11"/>
      <c r="K33" s="11"/>
      <c r="L33" s="13"/>
      <c r="M33" s="11">
        <f t="shared" si="0"/>
        <v>0</v>
      </c>
      <c r="N33" s="112"/>
      <c r="O33" s="15"/>
      <c r="P33" s="11"/>
      <c r="Q33" s="11"/>
      <c r="R33" s="13"/>
      <c r="S33" s="11">
        <f t="shared" si="4"/>
        <v>0</v>
      </c>
      <c r="T33" s="112"/>
      <c r="U33" s="15"/>
      <c r="V33" s="11"/>
      <c r="W33" s="11"/>
      <c r="X33" s="13"/>
      <c r="Y33" s="11">
        <f t="shared" si="1"/>
        <v>0</v>
      </c>
      <c r="Z33" s="112"/>
      <c r="AA33" s="15"/>
      <c r="AB33" s="11"/>
      <c r="AC33" s="11"/>
      <c r="AD33" s="13"/>
      <c r="AE33" s="11">
        <f t="shared" si="2"/>
        <v>0</v>
      </c>
    </row>
    <row r="34" spans="1:32" s="16" customFormat="1" ht="22.5" customHeight="1">
      <c r="A34" s="54"/>
      <c r="B34" s="112"/>
      <c r="C34" s="15"/>
      <c r="D34" s="11"/>
      <c r="E34" s="11"/>
      <c r="F34" s="13"/>
      <c r="G34" s="11">
        <f t="shared" si="3"/>
        <v>0</v>
      </c>
      <c r="H34" s="112"/>
      <c r="I34" s="10"/>
      <c r="J34" s="11"/>
      <c r="K34" s="11"/>
      <c r="L34" s="13"/>
      <c r="M34" s="11">
        <f t="shared" si="0"/>
        <v>0</v>
      </c>
      <c r="N34" s="112"/>
      <c r="O34" s="15"/>
      <c r="P34" s="11"/>
      <c r="Q34" s="11"/>
      <c r="R34" s="13"/>
      <c r="S34" s="11">
        <f t="shared" si="4"/>
        <v>0</v>
      </c>
      <c r="T34" s="112"/>
      <c r="U34" s="15"/>
      <c r="V34" s="11"/>
      <c r="W34" s="11"/>
      <c r="X34" s="13"/>
      <c r="Y34" s="11">
        <f t="shared" si="1"/>
        <v>0</v>
      </c>
      <c r="Z34" s="112"/>
      <c r="AA34" s="15"/>
      <c r="AB34" s="11"/>
      <c r="AC34" s="11"/>
      <c r="AD34" s="13"/>
      <c r="AE34" s="11">
        <f t="shared" si="2"/>
        <v>0</v>
      </c>
      <c r="AF34" s="6"/>
    </row>
    <row r="35" spans="1:31" s="16" customFormat="1" ht="22.5" customHeight="1">
      <c r="A35" s="54"/>
      <c r="B35" s="112"/>
      <c r="C35" s="15"/>
      <c r="D35" s="11"/>
      <c r="E35" s="11"/>
      <c r="F35" s="13"/>
      <c r="G35" s="11">
        <f t="shared" si="3"/>
        <v>0</v>
      </c>
      <c r="H35" s="112"/>
      <c r="I35" s="10"/>
      <c r="J35" s="11"/>
      <c r="K35" s="11"/>
      <c r="L35" s="13"/>
      <c r="M35" s="11">
        <f t="shared" si="0"/>
        <v>0</v>
      </c>
      <c r="N35" s="112"/>
      <c r="O35" s="15"/>
      <c r="P35" s="11"/>
      <c r="Q35" s="11"/>
      <c r="R35" s="13"/>
      <c r="S35" s="11">
        <f t="shared" si="4"/>
        <v>0</v>
      </c>
      <c r="T35" s="112"/>
      <c r="U35" s="15"/>
      <c r="V35" s="11"/>
      <c r="W35" s="11"/>
      <c r="X35" s="13"/>
      <c r="Y35" s="11">
        <f t="shared" si="1"/>
        <v>0</v>
      </c>
      <c r="Z35" s="112"/>
      <c r="AA35" s="15"/>
      <c r="AB35" s="11"/>
      <c r="AC35" s="11"/>
      <c r="AD35" s="13"/>
      <c r="AE35" s="11">
        <f t="shared" si="2"/>
        <v>0</v>
      </c>
    </row>
    <row r="36" spans="1:32" s="6" customFormat="1" ht="22.5" customHeight="1">
      <c r="A36" s="54"/>
      <c r="B36" s="112"/>
      <c r="C36" s="5"/>
      <c r="D36" s="5"/>
      <c r="E36" s="92"/>
      <c r="F36" s="92"/>
      <c r="G36" s="11">
        <f t="shared" si="3"/>
        <v>0</v>
      </c>
      <c r="H36" s="112"/>
      <c r="I36" s="5"/>
      <c r="J36" s="5"/>
      <c r="K36" s="92"/>
      <c r="L36" s="92"/>
      <c r="M36" s="11">
        <f t="shared" si="0"/>
        <v>0</v>
      </c>
      <c r="N36" s="112"/>
      <c r="O36" s="5"/>
      <c r="P36" s="5"/>
      <c r="Q36" s="92"/>
      <c r="R36" s="92"/>
      <c r="S36" s="11">
        <f t="shared" si="4"/>
        <v>0</v>
      </c>
      <c r="T36" s="112"/>
      <c r="U36" s="5"/>
      <c r="V36" s="5"/>
      <c r="W36" s="92"/>
      <c r="X36" s="92"/>
      <c r="Y36" s="11">
        <f t="shared" si="1"/>
        <v>0</v>
      </c>
      <c r="Z36" s="112"/>
      <c r="AA36" s="5"/>
      <c r="AB36" s="5"/>
      <c r="AC36" s="92"/>
      <c r="AD36" s="92"/>
      <c r="AE36" s="11">
        <f t="shared" si="2"/>
        <v>0</v>
      </c>
      <c r="AF36" s="16"/>
    </row>
    <row r="37" spans="1:31" s="16" customFormat="1" ht="22.5" customHeight="1">
      <c r="A37" s="55"/>
      <c r="B37" s="112" t="s">
        <v>94</v>
      </c>
      <c r="C37" s="10" t="s">
        <v>95</v>
      </c>
      <c r="D37" s="11">
        <v>30</v>
      </c>
      <c r="E37" s="60">
        <v>16</v>
      </c>
      <c r="F37" s="13"/>
      <c r="G37" s="11">
        <f t="shared" si="3"/>
        <v>0</v>
      </c>
      <c r="H37" s="112" t="s">
        <v>37</v>
      </c>
      <c r="I37" s="58" t="s">
        <v>38</v>
      </c>
      <c r="J37" s="11">
        <v>5</v>
      </c>
      <c r="K37" s="59">
        <v>5</v>
      </c>
      <c r="L37" s="13"/>
      <c r="M37" s="11">
        <v>0.23</v>
      </c>
      <c r="N37" s="112" t="s">
        <v>97</v>
      </c>
      <c r="O37" s="15" t="s">
        <v>76</v>
      </c>
      <c r="P37" s="11">
        <v>25</v>
      </c>
      <c r="Q37" s="60">
        <f>P37*$K$9/1000</f>
        <v>12.775</v>
      </c>
      <c r="R37" s="13"/>
      <c r="S37" s="11">
        <f t="shared" si="4"/>
        <v>0</v>
      </c>
      <c r="T37" s="112" t="s">
        <v>39</v>
      </c>
      <c r="U37" s="10" t="s">
        <v>40</v>
      </c>
      <c r="V37" s="11">
        <v>20</v>
      </c>
      <c r="W37" s="60">
        <f>V37*$K$9/1000</f>
        <v>10.22</v>
      </c>
      <c r="X37" s="13"/>
      <c r="Y37" s="11">
        <f t="shared" si="1"/>
        <v>0</v>
      </c>
      <c r="Z37" s="112" t="s">
        <v>112</v>
      </c>
      <c r="AA37" s="10" t="s">
        <v>113</v>
      </c>
      <c r="AB37" s="11">
        <v>20</v>
      </c>
      <c r="AC37" s="60">
        <v>10</v>
      </c>
      <c r="AD37" s="13"/>
      <c r="AE37" s="11">
        <f t="shared" si="2"/>
        <v>0</v>
      </c>
    </row>
    <row r="38" spans="1:31" s="16" customFormat="1" ht="22.5" customHeight="1">
      <c r="A38" s="54"/>
      <c r="B38" s="112"/>
      <c r="C38" s="10" t="s">
        <v>119</v>
      </c>
      <c r="D38" s="11">
        <v>5</v>
      </c>
      <c r="E38" s="60">
        <v>2</v>
      </c>
      <c r="F38" s="57"/>
      <c r="G38" s="11">
        <f t="shared" si="3"/>
        <v>0</v>
      </c>
      <c r="H38" s="112"/>
      <c r="I38" s="10" t="s">
        <v>42</v>
      </c>
      <c r="J38" s="11">
        <v>6</v>
      </c>
      <c r="K38" s="60">
        <v>3</v>
      </c>
      <c r="L38" s="13"/>
      <c r="M38" s="11">
        <f t="shared" si="0"/>
        <v>0</v>
      </c>
      <c r="N38" s="112"/>
      <c r="O38" s="26" t="s">
        <v>119</v>
      </c>
      <c r="P38" s="11">
        <v>5</v>
      </c>
      <c r="Q38" s="60">
        <f>P38*$K$9/1000</f>
        <v>2.555</v>
      </c>
      <c r="R38" s="13"/>
      <c r="S38" s="11">
        <f aca="true" t="shared" si="6" ref="S38:S45">R38*P38/1000</f>
        <v>0</v>
      </c>
      <c r="T38" s="112"/>
      <c r="U38" s="61" t="s">
        <v>43</v>
      </c>
      <c r="V38" s="11"/>
      <c r="W38" s="12"/>
      <c r="X38" s="13"/>
      <c r="Y38" s="11">
        <f t="shared" si="1"/>
        <v>0</v>
      </c>
      <c r="Z38" s="112"/>
      <c r="AA38" s="21" t="s">
        <v>114</v>
      </c>
      <c r="AB38" s="11">
        <v>0.5</v>
      </c>
      <c r="AC38" s="12">
        <v>0.5</v>
      </c>
      <c r="AD38" s="13"/>
      <c r="AE38" s="11">
        <f t="shared" si="2"/>
        <v>0</v>
      </c>
    </row>
    <row r="39" spans="1:31" s="16" customFormat="1" ht="22.5" customHeight="1">
      <c r="A39" s="54"/>
      <c r="B39" s="112"/>
      <c r="C39" s="10"/>
      <c r="D39" s="11"/>
      <c r="E39" s="60"/>
      <c r="F39" s="13"/>
      <c r="G39" s="11">
        <f t="shared" si="3"/>
        <v>0</v>
      </c>
      <c r="H39" s="112"/>
      <c r="I39" s="10" t="s">
        <v>41</v>
      </c>
      <c r="J39" s="11">
        <v>5</v>
      </c>
      <c r="K39" s="60">
        <v>3</v>
      </c>
      <c r="L39" s="13"/>
      <c r="M39" s="11">
        <f t="shared" si="0"/>
        <v>0</v>
      </c>
      <c r="N39" s="112"/>
      <c r="O39" s="26" t="s">
        <v>101</v>
      </c>
      <c r="P39" s="11">
        <v>5</v>
      </c>
      <c r="Q39" s="60">
        <f>P39*$K$9/1000</f>
        <v>2.555</v>
      </c>
      <c r="R39" s="13"/>
      <c r="S39" s="11">
        <f t="shared" si="6"/>
        <v>0</v>
      </c>
      <c r="T39" s="112"/>
      <c r="U39" s="10"/>
      <c r="V39" s="11"/>
      <c r="W39" s="12"/>
      <c r="X39" s="13"/>
      <c r="Y39" s="11">
        <f t="shared" si="1"/>
        <v>0</v>
      </c>
      <c r="Z39" s="112"/>
      <c r="AA39" s="10" t="s">
        <v>115</v>
      </c>
      <c r="AB39" s="11">
        <v>0.5</v>
      </c>
      <c r="AC39" s="12">
        <f>AB39*$AC$9/1000</f>
        <v>0.2555</v>
      </c>
      <c r="AD39" s="13"/>
      <c r="AE39" s="11">
        <f t="shared" si="2"/>
        <v>0</v>
      </c>
    </row>
    <row r="40" spans="1:31" s="16" customFormat="1" ht="22.5" customHeight="1">
      <c r="A40" s="54"/>
      <c r="B40" s="112"/>
      <c r="C40" s="61" t="s">
        <v>96</v>
      </c>
      <c r="D40" s="11"/>
      <c r="E40" s="12"/>
      <c r="F40" s="13"/>
      <c r="G40" s="11">
        <f t="shared" si="3"/>
        <v>0</v>
      </c>
      <c r="H40" s="112"/>
      <c r="I40" s="10" t="s">
        <v>34</v>
      </c>
      <c r="J40" s="11">
        <v>5</v>
      </c>
      <c r="K40" s="60">
        <v>3</v>
      </c>
      <c r="L40" s="13"/>
      <c r="M40" s="11">
        <f t="shared" si="0"/>
        <v>0</v>
      </c>
      <c r="N40" s="112"/>
      <c r="O40" s="26" t="s">
        <v>77</v>
      </c>
      <c r="P40" s="11">
        <v>5</v>
      </c>
      <c r="Q40" s="60">
        <f>P40*$K$9/1000</f>
        <v>2.555</v>
      </c>
      <c r="R40" s="13"/>
      <c r="S40" s="11">
        <f t="shared" si="6"/>
        <v>0</v>
      </c>
      <c r="T40" s="112"/>
      <c r="U40" s="10"/>
      <c r="V40" s="11"/>
      <c r="W40" s="12"/>
      <c r="X40" s="13"/>
      <c r="Y40" s="11">
        <f t="shared" si="1"/>
        <v>0</v>
      </c>
      <c r="Z40" s="112"/>
      <c r="AA40" s="10" t="s">
        <v>116</v>
      </c>
      <c r="AB40" s="11">
        <v>5</v>
      </c>
      <c r="AC40" s="60">
        <v>3</v>
      </c>
      <c r="AD40" s="13"/>
      <c r="AE40" s="11">
        <f t="shared" si="2"/>
        <v>0</v>
      </c>
    </row>
    <row r="41" spans="1:31" s="16" customFormat="1" ht="22.5" customHeight="1">
      <c r="A41" s="54"/>
      <c r="B41" s="112"/>
      <c r="C41" s="10"/>
      <c r="D41" s="11"/>
      <c r="E41" s="12"/>
      <c r="F41" s="13"/>
      <c r="G41" s="11">
        <f t="shared" si="3"/>
        <v>0</v>
      </c>
      <c r="H41" s="112"/>
      <c r="I41" s="10"/>
      <c r="J41" s="11"/>
      <c r="K41" s="12"/>
      <c r="L41" s="13"/>
      <c r="M41" s="11">
        <f t="shared" si="0"/>
        <v>0</v>
      </c>
      <c r="N41" s="112"/>
      <c r="O41" s="10"/>
      <c r="P41" s="11"/>
      <c r="Q41" s="12"/>
      <c r="R41" s="13"/>
      <c r="S41" s="11">
        <f t="shared" si="6"/>
        <v>0</v>
      </c>
      <c r="T41" s="112"/>
      <c r="U41" s="10"/>
      <c r="V41" s="11"/>
      <c r="W41" s="12"/>
      <c r="X41" s="13"/>
      <c r="Y41" s="11">
        <f t="shared" si="1"/>
        <v>0</v>
      </c>
      <c r="Z41" s="112"/>
      <c r="AA41" s="10"/>
      <c r="AB41" s="11"/>
      <c r="AC41" s="12"/>
      <c r="AD41" s="13"/>
      <c r="AE41" s="11">
        <f t="shared" si="2"/>
        <v>0</v>
      </c>
    </row>
    <row r="42" spans="1:31" s="16" customFormat="1" ht="22.5" customHeight="1">
      <c r="A42" s="54"/>
      <c r="B42" s="112"/>
      <c r="C42" s="10"/>
      <c r="D42" s="11"/>
      <c r="E42" s="12"/>
      <c r="F42" s="13"/>
      <c r="G42" s="11">
        <f t="shared" si="3"/>
        <v>0</v>
      </c>
      <c r="H42" s="112"/>
      <c r="I42" s="10"/>
      <c r="J42" s="11"/>
      <c r="K42" s="12"/>
      <c r="L42" s="13"/>
      <c r="M42" s="11">
        <f t="shared" si="0"/>
        <v>0</v>
      </c>
      <c r="N42" s="112"/>
      <c r="O42" s="10"/>
      <c r="P42" s="11"/>
      <c r="Q42" s="12"/>
      <c r="R42" s="13"/>
      <c r="S42" s="11">
        <f t="shared" si="6"/>
        <v>0</v>
      </c>
      <c r="T42" s="112"/>
      <c r="U42" s="10"/>
      <c r="V42" s="11"/>
      <c r="W42" s="12"/>
      <c r="X42" s="13"/>
      <c r="Y42" s="11">
        <f t="shared" si="1"/>
        <v>0</v>
      </c>
      <c r="Z42" s="112"/>
      <c r="AA42" s="10"/>
      <c r="AB42" s="11"/>
      <c r="AC42" s="11"/>
      <c r="AD42" s="13"/>
      <c r="AE42" s="11">
        <f t="shared" si="2"/>
        <v>0</v>
      </c>
    </row>
    <row r="43" spans="1:32" s="16" customFormat="1" ht="22.5" customHeight="1">
      <c r="A43" s="54"/>
      <c r="B43" s="112"/>
      <c r="C43" s="10"/>
      <c r="D43" s="11"/>
      <c r="E43" s="11"/>
      <c r="F43" s="13"/>
      <c r="G43" s="11">
        <f t="shared" si="3"/>
        <v>0</v>
      </c>
      <c r="H43" s="112"/>
      <c r="I43" s="10"/>
      <c r="J43" s="11"/>
      <c r="K43" s="11"/>
      <c r="L43" s="13"/>
      <c r="M43" s="11">
        <f t="shared" si="0"/>
        <v>0</v>
      </c>
      <c r="N43" s="112"/>
      <c r="O43" s="10"/>
      <c r="P43" s="11"/>
      <c r="Q43" s="12"/>
      <c r="R43" s="13"/>
      <c r="S43" s="11">
        <f t="shared" si="6"/>
        <v>0</v>
      </c>
      <c r="T43" s="112"/>
      <c r="U43" s="10"/>
      <c r="V43" s="11"/>
      <c r="W43" s="11"/>
      <c r="X43" s="13"/>
      <c r="Y43" s="11">
        <f t="shared" si="1"/>
        <v>0</v>
      </c>
      <c r="Z43" s="112"/>
      <c r="AA43" s="10"/>
      <c r="AB43" s="11"/>
      <c r="AC43" s="11"/>
      <c r="AD43" s="13"/>
      <c r="AE43" s="11">
        <f t="shared" si="2"/>
        <v>0</v>
      </c>
      <c r="AF43" s="6"/>
    </row>
    <row r="44" spans="1:31" s="16" customFormat="1" ht="22.5" customHeight="1">
      <c r="A44" s="54"/>
      <c r="B44" s="112"/>
      <c r="C44" s="27"/>
      <c r="D44" s="28"/>
      <c r="E44" s="29"/>
      <c r="F44" s="18"/>
      <c r="G44" s="11">
        <f t="shared" si="3"/>
        <v>0</v>
      </c>
      <c r="H44" s="112"/>
      <c r="I44" s="10"/>
      <c r="J44" s="11"/>
      <c r="K44" s="11"/>
      <c r="L44" s="13"/>
      <c r="M44" s="11">
        <f t="shared" si="0"/>
        <v>0</v>
      </c>
      <c r="N44" s="112"/>
      <c r="O44" s="27"/>
      <c r="P44" s="28"/>
      <c r="Q44" s="12"/>
      <c r="R44" s="18"/>
      <c r="S44" s="11">
        <f t="shared" si="6"/>
        <v>0</v>
      </c>
      <c r="T44" s="112"/>
      <c r="U44" s="11"/>
      <c r="V44" s="11"/>
      <c r="W44" s="11"/>
      <c r="X44" s="13"/>
      <c r="Y44" s="11">
        <f t="shared" si="1"/>
        <v>0</v>
      </c>
      <c r="Z44" s="112"/>
      <c r="AA44" s="27"/>
      <c r="AB44" s="28"/>
      <c r="AC44" s="29"/>
      <c r="AD44" s="18"/>
      <c r="AE44" s="11">
        <f t="shared" si="2"/>
        <v>0</v>
      </c>
    </row>
    <row r="45" spans="1:31" s="6" customFormat="1" ht="22.5" customHeight="1">
      <c r="A45" s="54"/>
      <c r="B45" s="112"/>
      <c r="C45" s="5"/>
      <c r="D45" s="5"/>
      <c r="E45" s="92"/>
      <c r="F45" s="92"/>
      <c r="G45" s="11">
        <f t="shared" si="3"/>
        <v>0</v>
      </c>
      <c r="H45" s="112"/>
      <c r="I45" s="5"/>
      <c r="J45" s="5"/>
      <c r="K45" s="92"/>
      <c r="L45" s="92"/>
      <c r="M45" s="11">
        <f t="shared" si="0"/>
        <v>0</v>
      </c>
      <c r="N45" s="112"/>
      <c r="O45" s="5"/>
      <c r="P45" s="5"/>
      <c r="Q45" s="92"/>
      <c r="R45" s="92"/>
      <c r="S45" s="11">
        <f t="shared" si="6"/>
        <v>0</v>
      </c>
      <c r="T45" s="112"/>
      <c r="U45" s="5"/>
      <c r="V45" s="5"/>
      <c r="W45" s="92"/>
      <c r="X45" s="92"/>
      <c r="Y45" s="11">
        <f t="shared" si="1"/>
        <v>0</v>
      </c>
      <c r="Z45" s="112"/>
      <c r="AA45" s="5"/>
      <c r="AB45" s="5"/>
      <c r="AC45" s="92"/>
      <c r="AD45" s="92"/>
      <c r="AE45" s="11">
        <f t="shared" si="2"/>
        <v>0</v>
      </c>
    </row>
    <row r="46" spans="1:31" s="16" customFormat="1" ht="36" customHeight="1">
      <c r="A46" s="54"/>
      <c r="B46" s="4"/>
      <c r="C46" s="89" t="s">
        <v>122</v>
      </c>
      <c r="D46" s="30"/>
      <c r="E46" s="31">
        <f>E9</f>
        <v>511</v>
      </c>
      <c r="F46" s="25"/>
      <c r="G46" s="11">
        <f>F46*E46</f>
        <v>0</v>
      </c>
      <c r="H46" s="32"/>
      <c r="I46" s="30" t="s">
        <v>45</v>
      </c>
      <c r="J46" s="30"/>
      <c r="K46" s="31"/>
      <c r="L46" s="30"/>
      <c r="M46" s="11">
        <f>L46*K46</f>
        <v>0</v>
      </c>
      <c r="N46" s="4"/>
      <c r="O46" s="30" t="s">
        <v>44</v>
      </c>
      <c r="P46" s="30"/>
      <c r="Q46" s="31">
        <f>Q9</f>
        <v>511</v>
      </c>
      <c r="R46" s="25"/>
      <c r="S46" s="11">
        <v>0</v>
      </c>
      <c r="T46" s="32"/>
      <c r="U46" s="30" t="s">
        <v>45</v>
      </c>
      <c r="V46" s="30"/>
      <c r="W46" s="31"/>
      <c r="X46" s="30"/>
      <c r="Y46" s="11"/>
      <c r="Z46" s="4"/>
      <c r="AA46" s="30" t="s">
        <v>44</v>
      </c>
      <c r="AB46" s="30"/>
      <c r="AC46" s="31">
        <f>AC9</f>
        <v>511</v>
      </c>
      <c r="AD46" s="11"/>
      <c r="AE46" s="11">
        <f t="shared" si="2"/>
        <v>0</v>
      </c>
    </row>
    <row r="47" spans="1:32" s="6" customFormat="1" ht="22.5" customHeight="1" thickBot="1">
      <c r="A47" s="83"/>
      <c r="B47" s="110" t="s">
        <v>1</v>
      </c>
      <c r="C47" s="110"/>
      <c r="D47" s="5"/>
      <c r="E47" s="110">
        <f>SUM(G11:G46)</f>
        <v>0</v>
      </c>
      <c r="F47" s="110"/>
      <c r="G47" s="5"/>
      <c r="H47" s="110" t="s">
        <v>1</v>
      </c>
      <c r="I47" s="110"/>
      <c r="J47" s="5"/>
      <c r="K47" s="110">
        <f>SUM(M11:M46)</f>
        <v>0.23</v>
      </c>
      <c r="L47" s="110"/>
      <c r="M47" s="5"/>
      <c r="N47" s="110" t="s">
        <v>1</v>
      </c>
      <c r="O47" s="110"/>
      <c r="P47" s="5"/>
      <c r="Q47" s="110">
        <f>SUM(S11:S46)</f>
        <v>0</v>
      </c>
      <c r="R47" s="110"/>
      <c r="S47" s="5"/>
      <c r="T47" s="110" t="s">
        <v>1</v>
      </c>
      <c r="U47" s="110"/>
      <c r="V47" s="5"/>
      <c r="W47" s="111">
        <f>SUM(Y11:Y46)</f>
        <v>0</v>
      </c>
      <c r="X47" s="111"/>
      <c r="Y47" s="5"/>
      <c r="Z47" s="108" t="s">
        <v>1</v>
      </c>
      <c r="AA47" s="109"/>
      <c r="AB47" s="5"/>
      <c r="AC47" s="108">
        <f>SUM(AE11:AE46)</f>
        <v>0</v>
      </c>
      <c r="AD47" s="109"/>
      <c r="AE47" s="5"/>
      <c r="AF47" s="62">
        <f>AVERAGE(E47+K47+Q47+W47+AC47)/5</f>
        <v>0.046</v>
      </c>
    </row>
    <row r="48" spans="1:31" s="6" customFormat="1" ht="22.5" customHeight="1" hidden="1">
      <c r="A48" s="55"/>
      <c r="B48" s="99" t="s">
        <v>50</v>
      </c>
      <c r="C48" s="41" t="s">
        <v>51</v>
      </c>
      <c r="D48" s="42"/>
      <c r="E48" s="105"/>
      <c r="F48" s="106"/>
      <c r="G48" s="42"/>
      <c r="H48" s="102" t="s">
        <v>50</v>
      </c>
      <c r="I48" s="41" t="s">
        <v>51</v>
      </c>
      <c r="J48" s="42"/>
      <c r="K48" s="105"/>
      <c r="L48" s="106"/>
      <c r="M48" s="42"/>
      <c r="N48" s="102" t="s">
        <v>50</v>
      </c>
      <c r="O48" s="41" t="s">
        <v>51</v>
      </c>
      <c r="P48" s="42"/>
      <c r="Q48" s="105"/>
      <c r="R48" s="106"/>
      <c r="S48" s="42"/>
      <c r="T48" s="102" t="s">
        <v>50</v>
      </c>
      <c r="U48" s="41" t="s">
        <v>51</v>
      </c>
      <c r="V48" s="42"/>
      <c r="W48" s="105"/>
      <c r="X48" s="106"/>
      <c r="Y48" s="42"/>
      <c r="Z48" s="102" t="s">
        <v>50</v>
      </c>
      <c r="AA48" s="41" t="s">
        <v>51</v>
      </c>
      <c r="AB48" s="42"/>
      <c r="AC48" s="105"/>
      <c r="AD48" s="106"/>
      <c r="AE48" s="43"/>
    </row>
    <row r="49" spans="1:31" s="6" customFormat="1" ht="22.5" customHeight="1" hidden="1">
      <c r="A49" s="55"/>
      <c r="B49" s="100"/>
      <c r="C49" s="44" t="s">
        <v>52</v>
      </c>
      <c r="D49" s="45"/>
      <c r="E49" s="97"/>
      <c r="F49" s="98"/>
      <c r="G49" s="45"/>
      <c r="H49" s="103"/>
      <c r="I49" s="44" t="s">
        <v>52</v>
      </c>
      <c r="J49" s="45"/>
      <c r="K49" s="97"/>
      <c r="L49" s="98"/>
      <c r="M49" s="45"/>
      <c r="N49" s="103"/>
      <c r="O49" s="44" t="s">
        <v>52</v>
      </c>
      <c r="P49" s="45"/>
      <c r="Q49" s="97"/>
      <c r="R49" s="98"/>
      <c r="S49" s="45"/>
      <c r="T49" s="103"/>
      <c r="U49" s="44" t="s">
        <v>52</v>
      </c>
      <c r="V49" s="45"/>
      <c r="W49" s="97"/>
      <c r="X49" s="98"/>
      <c r="Y49" s="45"/>
      <c r="Z49" s="103"/>
      <c r="AA49" s="44" t="s">
        <v>52</v>
      </c>
      <c r="AB49" s="45"/>
      <c r="AC49" s="97"/>
      <c r="AD49" s="98"/>
      <c r="AE49" s="46"/>
    </row>
    <row r="50" spans="1:32" s="6" customFormat="1" ht="22.5" customHeight="1" hidden="1">
      <c r="A50" s="55"/>
      <c r="B50" s="100"/>
      <c r="C50" s="44" t="s">
        <v>53</v>
      </c>
      <c r="D50" s="45"/>
      <c r="E50" s="97"/>
      <c r="F50" s="98"/>
      <c r="G50" s="45"/>
      <c r="H50" s="103"/>
      <c r="I50" s="44" t="s">
        <v>53</v>
      </c>
      <c r="J50" s="45"/>
      <c r="K50" s="97"/>
      <c r="L50" s="98"/>
      <c r="M50" s="45"/>
      <c r="N50" s="103"/>
      <c r="O50" s="44" t="s">
        <v>53</v>
      </c>
      <c r="P50" s="45"/>
      <c r="Q50" s="97"/>
      <c r="R50" s="98"/>
      <c r="S50" s="45"/>
      <c r="T50" s="103"/>
      <c r="U50" s="44" t="s">
        <v>53</v>
      </c>
      <c r="V50" s="45"/>
      <c r="W50" s="97"/>
      <c r="X50" s="98"/>
      <c r="Y50" s="45"/>
      <c r="Z50" s="103"/>
      <c r="AA50" s="44" t="s">
        <v>53</v>
      </c>
      <c r="AB50" s="45"/>
      <c r="AC50" s="97"/>
      <c r="AD50" s="98"/>
      <c r="AE50" s="46"/>
      <c r="AF50" s="2"/>
    </row>
    <row r="51" spans="1:32" s="6" customFormat="1" ht="22.5" customHeight="1" hidden="1">
      <c r="A51" s="55"/>
      <c r="B51" s="100"/>
      <c r="C51" s="44" t="s">
        <v>54</v>
      </c>
      <c r="D51" s="45"/>
      <c r="E51" s="97"/>
      <c r="F51" s="98"/>
      <c r="G51" s="45"/>
      <c r="H51" s="103"/>
      <c r="I51" s="44" t="s">
        <v>54</v>
      </c>
      <c r="J51" s="45"/>
      <c r="K51" s="97"/>
      <c r="L51" s="98"/>
      <c r="M51" s="45"/>
      <c r="N51" s="103"/>
      <c r="O51" s="44" t="s">
        <v>54</v>
      </c>
      <c r="P51" s="45"/>
      <c r="Q51" s="97"/>
      <c r="R51" s="98"/>
      <c r="S51" s="45"/>
      <c r="T51" s="103"/>
      <c r="U51" s="44" t="s">
        <v>54</v>
      </c>
      <c r="V51" s="45"/>
      <c r="W51" s="97"/>
      <c r="X51" s="98"/>
      <c r="Y51" s="45"/>
      <c r="Z51" s="103"/>
      <c r="AA51" s="44" t="s">
        <v>54</v>
      </c>
      <c r="AB51" s="45"/>
      <c r="AC51" s="97"/>
      <c r="AD51" s="98"/>
      <c r="AE51" s="46"/>
      <c r="AF51" s="2"/>
    </row>
    <row r="52" spans="1:32" s="6" customFormat="1" ht="22.5" customHeight="1" hidden="1">
      <c r="A52" s="56"/>
      <c r="B52" s="100"/>
      <c r="C52" s="44" t="s">
        <v>55</v>
      </c>
      <c r="D52" s="45"/>
      <c r="E52" s="97"/>
      <c r="F52" s="98"/>
      <c r="G52" s="45"/>
      <c r="H52" s="103"/>
      <c r="I52" s="44" t="s">
        <v>55</v>
      </c>
      <c r="J52" s="45"/>
      <c r="K52" s="97"/>
      <c r="L52" s="98"/>
      <c r="M52" s="45"/>
      <c r="N52" s="103"/>
      <c r="O52" s="44" t="s">
        <v>55</v>
      </c>
      <c r="P52" s="45"/>
      <c r="Q52" s="97"/>
      <c r="R52" s="98"/>
      <c r="S52" s="45"/>
      <c r="T52" s="103"/>
      <c r="U52" s="44" t="s">
        <v>55</v>
      </c>
      <c r="V52" s="45"/>
      <c r="W52" s="97"/>
      <c r="X52" s="98"/>
      <c r="Y52" s="45"/>
      <c r="Z52" s="103"/>
      <c r="AA52" s="44" t="s">
        <v>55</v>
      </c>
      <c r="AB52" s="45"/>
      <c r="AC52" s="97"/>
      <c r="AD52" s="98"/>
      <c r="AE52" s="46"/>
      <c r="AF52" s="38"/>
    </row>
    <row r="53" spans="1:32" s="6" customFormat="1" ht="22.5" customHeight="1" hidden="1" thickBot="1">
      <c r="A53"/>
      <c r="B53" s="101"/>
      <c r="C53" s="47" t="s">
        <v>50</v>
      </c>
      <c r="D53" s="48"/>
      <c r="E53" s="107">
        <f>E48*70+E49*95+E50*25+E51*60+E52*45</f>
        <v>0</v>
      </c>
      <c r="F53" s="107"/>
      <c r="G53" s="48"/>
      <c r="H53" s="104"/>
      <c r="I53" s="47" t="s">
        <v>50</v>
      </c>
      <c r="J53" s="48"/>
      <c r="K53" s="107">
        <f>K48*70+K49*95+K50*25+K51*60+K52*45</f>
        <v>0</v>
      </c>
      <c r="L53" s="107"/>
      <c r="M53" s="48"/>
      <c r="N53" s="104"/>
      <c r="O53" s="47" t="s">
        <v>50</v>
      </c>
      <c r="P53" s="48"/>
      <c r="Q53" s="107">
        <f>Q48*70+Q49*95+Q50*25+Q51*60+Q52*45</f>
        <v>0</v>
      </c>
      <c r="R53" s="107"/>
      <c r="S53" s="48"/>
      <c r="T53" s="104"/>
      <c r="U53" s="47" t="s">
        <v>50</v>
      </c>
      <c r="V53" s="48"/>
      <c r="W53" s="107">
        <f>W48*70+W49*95+W50*25+W51*60+W52*45</f>
        <v>0</v>
      </c>
      <c r="X53" s="107"/>
      <c r="Y53" s="48"/>
      <c r="Z53" s="104"/>
      <c r="AA53" s="47" t="s">
        <v>50</v>
      </c>
      <c r="AB53" s="48"/>
      <c r="AC53" s="107">
        <f>AC48*70+AC49*95+AC50*25+AC51*60+AC52*45</f>
        <v>0</v>
      </c>
      <c r="AD53" s="107"/>
      <c r="AE53" s="49"/>
      <c r="AF53" s="2"/>
    </row>
    <row r="54" spans="1:32" s="38" customFormat="1" ht="27.75" customHeight="1" thickTop="1">
      <c r="A54"/>
      <c r="B54" s="33" t="s">
        <v>46</v>
      </c>
      <c r="C54" s="33"/>
      <c r="D54" s="34"/>
      <c r="E54" s="35"/>
      <c r="F54" s="35"/>
      <c r="G54" s="35"/>
      <c r="H54" s="35"/>
      <c r="I54" s="36"/>
      <c r="J54" s="36"/>
      <c r="K54" s="36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2"/>
    </row>
    <row r="55" spans="3:23" ht="22.5" customHeight="1">
      <c r="C55" s="39" t="s">
        <v>47</v>
      </c>
      <c r="K55" s="40"/>
      <c r="N55" s="40" t="s">
        <v>48</v>
      </c>
      <c r="U55" s="40"/>
      <c r="W55" s="40" t="s">
        <v>49</v>
      </c>
    </row>
  </sheetData>
  <mergeCells count="121">
    <mergeCell ref="C1:AF1"/>
    <mergeCell ref="C2:AF2"/>
    <mergeCell ref="B3:B6"/>
    <mergeCell ref="H3:I3"/>
    <mergeCell ref="J3:K3"/>
    <mergeCell ref="H4:I4"/>
    <mergeCell ref="J4:K4"/>
    <mergeCell ref="H5:I5"/>
    <mergeCell ref="J5:K5"/>
    <mergeCell ref="H6:I6"/>
    <mergeCell ref="E51:F51"/>
    <mergeCell ref="K51:L51"/>
    <mergeCell ref="Q51:R51"/>
    <mergeCell ref="E20:F20"/>
    <mergeCell ref="N11:N20"/>
    <mergeCell ref="Q47:R47"/>
    <mergeCell ref="E49:F49"/>
    <mergeCell ref="J6:K6"/>
    <mergeCell ref="E50:F50"/>
    <mergeCell ref="K50:L50"/>
    <mergeCell ref="Q50:R50"/>
    <mergeCell ref="N8:N10"/>
    <mergeCell ref="E9:F9"/>
    <mergeCell ref="M8:M10"/>
    <mergeCell ref="O8:R8"/>
    <mergeCell ref="I8:L8"/>
    <mergeCell ref="N29:N36"/>
    <mergeCell ref="W50:X50"/>
    <mergeCell ref="AC28:AD28"/>
    <mergeCell ref="Z8:Z10"/>
    <mergeCell ref="AA8:AD8"/>
    <mergeCell ref="AC20:AD20"/>
    <mergeCell ref="Z21:Z28"/>
    <mergeCell ref="Y8:Y10"/>
    <mergeCell ref="W28:X28"/>
    <mergeCell ref="AC45:AD45"/>
    <mergeCell ref="Z37:Z45"/>
    <mergeCell ref="AE8:AE10"/>
    <mergeCell ref="AC36:AD36"/>
    <mergeCell ref="AC9:AD9"/>
    <mergeCell ref="B7:AE7"/>
    <mergeCell ref="K9:L9"/>
    <mergeCell ref="Q9:R9"/>
    <mergeCell ref="W9:X9"/>
    <mergeCell ref="S8:S10"/>
    <mergeCell ref="T8:T10"/>
    <mergeCell ref="U8:X8"/>
    <mergeCell ref="B8:B10"/>
    <mergeCell ref="C8:F8"/>
    <mergeCell ref="G8:G10"/>
    <mergeCell ref="H8:H10"/>
    <mergeCell ref="T29:T36"/>
    <mergeCell ref="T21:T28"/>
    <mergeCell ref="E28:F28"/>
    <mergeCell ref="K28:L28"/>
    <mergeCell ref="Q28:R28"/>
    <mergeCell ref="B21:B28"/>
    <mergeCell ref="H21:H28"/>
    <mergeCell ref="N21:N28"/>
    <mergeCell ref="Z29:Z36"/>
    <mergeCell ref="E36:F36"/>
    <mergeCell ref="K36:L36"/>
    <mergeCell ref="Q36:R36"/>
    <mergeCell ref="W36:X36"/>
    <mergeCell ref="B29:B36"/>
    <mergeCell ref="H29:H36"/>
    <mergeCell ref="T37:T45"/>
    <mergeCell ref="E45:F45"/>
    <mergeCell ref="K45:L45"/>
    <mergeCell ref="Q45:R45"/>
    <mergeCell ref="W45:X45"/>
    <mergeCell ref="B47:C47"/>
    <mergeCell ref="E47:F47"/>
    <mergeCell ref="H47:I47"/>
    <mergeCell ref="K47:L47"/>
    <mergeCell ref="T47:U47"/>
    <mergeCell ref="W47:X47"/>
    <mergeCell ref="B37:B45"/>
    <mergeCell ref="H37:H45"/>
    <mergeCell ref="N37:N45"/>
    <mergeCell ref="W49:X49"/>
    <mergeCell ref="Z47:AA47"/>
    <mergeCell ref="AC47:AD47"/>
    <mergeCell ref="N48:N53"/>
    <mergeCell ref="Q48:R48"/>
    <mergeCell ref="T48:T53"/>
    <mergeCell ref="W48:X48"/>
    <mergeCell ref="N47:O47"/>
    <mergeCell ref="AC49:AD49"/>
    <mergeCell ref="Q53:R53"/>
    <mergeCell ref="W53:X53"/>
    <mergeCell ref="AC53:AD53"/>
    <mergeCell ref="Q52:R52"/>
    <mergeCell ref="W52:X52"/>
    <mergeCell ref="Z48:Z53"/>
    <mergeCell ref="AC48:AD48"/>
    <mergeCell ref="AC52:AD52"/>
    <mergeCell ref="Q49:R49"/>
    <mergeCell ref="AC50:AD50"/>
    <mergeCell ref="AC51:AD51"/>
    <mergeCell ref="W51:X51"/>
    <mergeCell ref="B48:B53"/>
    <mergeCell ref="H48:H53"/>
    <mergeCell ref="K48:L48"/>
    <mergeCell ref="K49:L49"/>
    <mergeCell ref="E52:F52"/>
    <mergeCell ref="K52:L52"/>
    <mergeCell ref="E53:F53"/>
    <mergeCell ref="K53:L53"/>
    <mergeCell ref="E48:F48"/>
    <mergeCell ref="B11:B13"/>
    <mergeCell ref="H11:H13"/>
    <mergeCell ref="T11:T13"/>
    <mergeCell ref="Z11:Z13"/>
    <mergeCell ref="B14:B20"/>
    <mergeCell ref="H14:H20"/>
    <mergeCell ref="T14:T20"/>
    <mergeCell ref="Z14:Z20"/>
    <mergeCell ref="K20:L20"/>
    <mergeCell ref="W20:X20"/>
    <mergeCell ref="Q20:R20"/>
  </mergeCells>
  <printOptions horizontalCentered="1" verticalCentered="1"/>
  <pageMargins left="0" right="0" top="0" bottom="0" header="0.5118110236220472" footer="0.5118110236220472"/>
  <pageSetup fitToHeight="1" fitToWidth="1" horizontalDpi="200" verticalDpi="2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Naska</cp:lastModifiedBy>
  <dcterms:created xsi:type="dcterms:W3CDTF">2011-09-30T02:39:28Z</dcterms:created>
  <dcterms:modified xsi:type="dcterms:W3CDTF">2011-10-13T13:31:09Z</dcterms:modified>
  <cp:category/>
  <cp:version/>
  <cp:contentType/>
  <cp:contentStatus/>
</cp:coreProperties>
</file>